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3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3" i="2"/>
  <c r="B13"/>
  <c r="B14" l="1"/>
  <c r="D8" s="1"/>
  <c r="C14"/>
  <c r="D10" l="1"/>
  <c r="D4"/>
  <c r="D5"/>
  <c r="D6"/>
  <c r="D7"/>
  <c r="D9"/>
  <c r="D11"/>
  <c r="D12"/>
  <c r="C16" i="1"/>
  <c r="C15"/>
  <c r="C23"/>
  <c r="C22"/>
  <c r="C12" l="1"/>
</calcChain>
</file>

<file path=xl/sharedStrings.xml><?xml version="1.0" encoding="utf-8"?>
<sst xmlns="http://schemas.openxmlformats.org/spreadsheetml/2006/main" count="70" uniqueCount="49">
  <si>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</si>
  <si>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</si>
  <si>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</si>
  <si>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</si>
  <si>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</si>
  <si>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</si>
  <si>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</si>
  <si>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</si>
  <si>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</si>
  <si>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</si>
  <si>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</si>
  <si>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</si>
  <si>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</si>
  <si>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</si>
  <si>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</si>
  <si>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</si>
  <si>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</si>
  <si>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ул.Сосновая д.13а</t>
  </si>
  <si>
    <t>ООО "Жилищная Компания"</t>
  </si>
  <si>
    <t>тариф</t>
  </si>
  <si>
    <t>Действующие тарифы</t>
  </si>
  <si>
    <t>1 пол 2023</t>
  </si>
  <si>
    <t>2 пол 2023</t>
  </si>
  <si>
    <t>затраты</t>
  </si>
  <si>
    <t>Услуга управления</t>
  </si>
  <si>
    <t>.Электроосвещение</t>
  </si>
  <si>
    <t>Услуга</t>
  </si>
  <si>
    <t>с 08/2020</t>
  </si>
  <si>
    <t>c 07/2021</t>
  </si>
  <si>
    <t>c 07/2022</t>
  </si>
  <si>
    <t>c 07/2023</t>
  </si>
  <si>
    <t>Уб придом.тер</t>
  </si>
  <si>
    <t>Уб лестн клет</t>
  </si>
  <si>
    <t>ТБО КБ</t>
  </si>
  <si>
    <t>Рем КЭЖД</t>
  </si>
  <si>
    <t xml:space="preserve">ТБО </t>
  </si>
  <si>
    <t>Р/о отопление</t>
  </si>
  <si>
    <t>ЖБО</t>
  </si>
  <si>
    <t>Р/о водопров</t>
  </si>
  <si>
    <t>Р/о водоотвод</t>
  </si>
  <si>
    <t>Электроосвещение</t>
  </si>
  <si>
    <t>Очистка подва</t>
  </si>
  <si>
    <t>Обсл.пр.водоснаб.</t>
  </si>
  <si>
    <t>Обсл.пр.электроснаб.</t>
  </si>
  <si>
    <t>Обсл.пр.теплоэнерг.</t>
  </si>
  <si>
    <t>Очистка подвалов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</si>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</sst>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sz val="8"/>
      <color indexed="8"/>
      <name val="Arial"/>
      <charset val="1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NumberFormat="1" applyFont="1" applyFill="1" applyBorder="1" applyAlignment="1" applyProtection="1">
      <alignment horizontal="left" vertical="center" readingOrder="1"/>
    </xf>
    <xf numFmtId="2" fontId="8" fillId="3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0" fontId="9" fillId="0" borderId="1" xfId="0" applyNumberFormat="1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right" vertical="top"/>
    </xf>
    <xf numFmtId="0" fontId="8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2" fontId="7" fillId="0" borderId="0" xfId="0" applyNumberFormat="1" applyFont="1" applyFill="1" applyBorder="1" applyAlignment="1" applyProtection="1">
      <alignment horizontal="left" vertical="center" readingOrder="1"/>
    </xf>
    <xf numFmtId="43" fontId="0" fillId="0" borderId="0" xfId="1" applyFont="1"/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24" t="s">
        <v>1</v>
      </c>
      <c r="B2" s="24"/>
      <c r="C2" s="24"/>
    </row>
    <row r="3" spans="1:3" ht="20.100000000000001" customHeight="1">
      <c r="A3" s="24" t="s">
        <v>48</v>
      </c>
      <c r="B3" s="24"/>
      <c r="C3" s="24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480057.84</v>
      </c>
    </row>
    <row r="10" spans="1:3" ht="31.5" customHeight="1">
      <c r="A10" s="6" t="s">
        <v>14</v>
      </c>
      <c r="B10" s="1" t="s">
        <v>2</v>
      </c>
      <c r="C10" s="9">
        <v>683725.14</v>
      </c>
    </row>
    <row r="11" spans="1:3" ht="20.100000000000001" customHeight="1">
      <c r="A11" s="6" t="s">
        <v>4</v>
      </c>
      <c r="B11" s="1" t="s">
        <v>2</v>
      </c>
      <c r="C11" s="9">
        <v>671979.34</v>
      </c>
    </row>
    <row r="12" spans="1:3" ht="20.100000000000001" customHeight="1">
      <c r="A12" s="10" t="s">
        <v>16</v>
      </c>
      <c r="B12" s="1" t="s">
        <v>2</v>
      </c>
      <c r="C12" s="9">
        <f>C11</f>
        <v>671979.34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491803.64</v>
      </c>
    </row>
    <row r="17" spans="1:3" ht="15.75">
      <c r="A17" s="4"/>
    </row>
    <row r="18" spans="1:3" ht="30" customHeight="1">
      <c r="A18" s="23" t="s">
        <v>10</v>
      </c>
      <c r="B18" s="23"/>
      <c r="C18" s="23"/>
    </row>
    <row r="19" spans="1:3" ht="20.100000000000001" customHeight="1">
      <c r="A19" s="5" t="s">
        <v>11</v>
      </c>
      <c r="B19" s="1" t="s">
        <v>2</v>
      </c>
      <c r="C19" s="9">
        <v>481522.36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699624.09</v>
      </c>
    </row>
    <row r="22" spans="1:3" ht="20.100000000000001" customHeight="1">
      <c r="A22" s="5" t="s">
        <v>46</v>
      </c>
      <c r="B22" s="1" t="s">
        <v>2</v>
      </c>
      <c r="C22" s="9">
        <f>IF($C$19+$C$11-$C$21-$C$20&gt;0,$C$19+$C$11-$C$21-$C$20,0)</f>
        <v>453877.61</v>
      </c>
    </row>
    <row r="23" spans="1:3" ht="20.100000000000001" customHeight="1">
      <c r="A23" s="6" t="s">
        <v>47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0866141732283472" right="0.70866141732283472" top="0.55118110236220474" bottom="0.55118110236220474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A4" sqref="A4:D12"/>
    </sheetView>
  </sheetViews>
  <sheetFormatPr defaultRowHeight="15"/>
  <cols>
    <col min="1" max="1" width="26.7109375" customWidth="1"/>
    <col min="2" max="3" width="13.140625" customWidth="1"/>
    <col min="4" max="4" width="13.42578125" customWidth="1"/>
    <col min="5" max="5" width="14" customWidth="1"/>
    <col min="9" max="9" width="32.7109375" customWidth="1"/>
  </cols>
  <sheetData>
    <row r="1" spans="1:13">
      <c r="I1" s="11" t="s">
        <v>18</v>
      </c>
    </row>
    <row r="2" spans="1:13">
      <c r="B2" t="s">
        <v>19</v>
      </c>
      <c r="C2" t="s">
        <v>19</v>
      </c>
      <c r="I2" s="11" t="s">
        <v>20</v>
      </c>
    </row>
    <row r="3" spans="1:13">
      <c r="B3" t="s">
        <v>21</v>
      </c>
      <c r="C3" t="s">
        <v>22</v>
      </c>
      <c r="D3" t="s">
        <v>23</v>
      </c>
    </row>
    <row r="4" spans="1:13">
      <c r="A4" s="12" t="s">
        <v>24</v>
      </c>
      <c r="B4" s="13">
        <v>2.5499999999999998</v>
      </c>
      <c r="C4" s="13">
        <v>2.69</v>
      </c>
      <c r="D4" s="14">
        <f>$B$14/$B$13*B4+$C$14/$C$13*C4</f>
        <v>54287.343279183988</v>
      </c>
    </row>
    <row r="5" spans="1:13">
      <c r="A5" s="12" t="s">
        <v>25</v>
      </c>
      <c r="B5" s="13">
        <v>2.08</v>
      </c>
      <c r="C5" s="13">
        <v>2.19</v>
      </c>
      <c r="D5" s="14">
        <f t="shared" ref="D5:D12" si="0">$B$14/$B$13*B5+$C$14/$C$13*C5</f>
        <v>44237.968664525884</v>
      </c>
      <c r="I5" s="15" t="s">
        <v>26</v>
      </c>
      <c r="J5" s="16" t="s">
        <v>27</v>
      </c>
      <c r="K5" s="16" t="s">
        <v>28</v>
      </c>
      <c r="L5" s="16" t="s">
        <v>29</v>
      </c>
      <c r="M5" s="16" t="s">
        <v>30</v>
      </c>
    </row>
    <row r="6" spans="1:13">
      <c r="A6" s="12" t="s">
        <v>31</v>
      </c>
      <c r="B6" s="13">
        <v>2.0099999999999998</v>
      </c>
      <c r="C6" s="13">
        <v>2.12</v>
      </c>
      <c r="D6" s="14">
        <f t="shared" si="0"/>
        <v>42787.543462410278</v>
      </c>
      <c r="I6" s="17" t="s">
        <v>24</v>
      </c>
      <c r="J6" s="13">
        <v>2.36</v>
      </c>
      <c r="K6" s="13">
        <v>2.4500000000000002</v>
      </c>
      <c r="L6" s="13">
        <v>2.5499999999999998</v>
      </c>
      <c r="M6" s="13">
        <v>2.69</v>
      </c>
    </row>
    <row r="7" spans="1:13">
      <c r="A7" s="12" t="s">
        <v>32</v>
      </c>
      <c r="B7" s="13">
        <v>3.98</v>
      </c>
      <c r="C7" s="13">
        <v>4.2</v>
      </c>
      <c r="D7" s="14">
        <f t="shared" si="0"/>
        <v>84746.272523611638</v>
      </c>
      <c r="I7" s="17" t="s">
        <v>33</v>
      </c>
      <c r="J7" s="18"/>
      <c r="K7" s="19"/>
      <c r="L7" s="20"/>
      <c r="M7" s="20"/>
    </row>
    <row r="8" spans="1:13">
      <c r="A8" s="12" t="s">
        <v>45</v>
      </c>
      <c r="B8" s="13">
        <v>3.23</v>
      </c>
      <c r="C8" s="13">
        <v>3.41</v>
      </c>
      <c r="D8" s="14">
        <f t="shared" si="0"/>
        <v>68791.595300340006</v>
      </c>
      <c r="I8" s="17" t="s">
        <v>35</v>
      </c>
      <c r="J8" s="18"/>
      <c r="K8" s="19"/>
      <c r="L8" s="20"/>
      <c r="M8" s="20"/>
    </row>
    <row r="9" spans="1:13">
      <c r="A9" s="12" t="s">
        <v>34</v>
      </c>
      <c r="B9" s="13">
        <v>4.82</v>
      </c>
      <c r="C9" s="13">
        <v>5.09</v>
      </c>
      <c r="D9" s="14">
        <f t="shared" si="0"/>
        <v>102669.38394975444</v>
      </c>
      <c r="I9" s="17" t="s">
        <v>37</v>
      </c>
      <c r="J9" s="13">
        <v>12.25</v>
      </c>
      <c r="K9" s="13">
        <v>12.7</v>
      </c>
      <c r="L9" s="20">
        <v>13.21</v>
      </c>
      <c r="M9" s="20">
        <v>13.94</v>
      </c>
    </row>
    <row r="10" spans="1:13">
      <c r="A10" s="12" t="s">
        <v>36</v>
      </c>
      <c r="B10" s="13">
        <v>5.24</v>
      </c>
      <c r="C10" s="13">
        <v>5.53</v>
      </c>
      <c r="D10" s="14">
        <f t="shared" si="0"/>
        <v>111579.13876275028</v>
      </c>
      <c r="I10" s="17"/>
      <c r="J10" s="13"/>
      <c r="K10" s="13"/>
      <c r="L10" s="20"/>
      <c r="M10" s="20"/>
    </row>
    <row r="11" spans="1:13">
      <c r="A11" s="12" t="s">
        <v>38</v>
      </c>
      <c r="B11" s="13">
        <v>0.99</v>
      </c>
      <c r="C11" s="13">
        <v>1.04</v>
      </c>
      <c r="D11" s="14">
        <f t="shared" si="0"/>
        <v>21031.165430676239</v>
      </c>
      <c r="I11" s="17" t="s">
        <v>40</v>
      </c>
      <c r="J11" s="13">
        <v>1.93</v>
      </c>
      <c r="K11" s="13">
        <v>2</v>
      </c>
      <c r="L11" s="13">
        <v>2.08</v>
      </c>
      <c r="M11" s="13">
        <v>2.19</v>
      </c>
    </row>
    <row r="12" spans="1:13">
      <c r="A12" s="12" t="s">
        <v>39</v>
      </c>
      <c r="B12" s="13">
        <v>0.86</v>
      </c>
      <c r="C12" s="13">
        <v>0.91</v>
      </c>
      <c r="D12" s="14">
        <f t="shared" si="0"/>
        <v>18337.51862674726</v>
      </c>
      <c r="I12" s="17" t="s">
        <v>31</v>
      </c>
      <c r="J12" s="13">
        <v>1.86</v>
      </c>
      <c r="K12" s="13">
        <v>1.93</v>
      </c>
      <c r="L12" s="13">
        <v>2.0099999999999998</v>
      </c>
      <c r="M12" s="13">
        <v>2.12</v>
      </c>
    </row>
    <row r="13" spans="1:13">
      <c r="B13" s="21">
        <f>SUM(B4:B12)</f>
        <v>25.76</v>
      </c>
      <c r="C13" s="21">
        <f>SUM(C4:C12)</f>
        <v>27.18</v>
      </c>
      <c r="I13" s="17" t="s">
        <v>32</v>
      </c>
      <c r="J13" s="13">
        <v>3.69</v>
      </c>
      <c r="K13" s="13">
        <v>3.83</v>
      </c>
      <c r="L13" s="13">
        <v>3.98</v>
      </c>
      <c r="M13" s="13">
        <v>4.2</v>
      </c>
    </row>
    <row r="14" spans="1:13">
      <c r="B14" s="22">
        <f>D14/(B13+C13)*B13</f>
        <v>266878.23718927091</v>
      </c>
      <c r="C14" s="22">
        <f>D14/(B13+C13)*C13</f>
        <v>281589.69281072915</v>
      </c>
      <c r="D14" s="22">
        <v>548467.93000000005</v>
      </c>
      <c r="I14" s="17" t="s">
        <v>41</v>
      </c>
      <c r="J14" s="13">
        <v>3</v>
      </c>
      <c r="K14" s="13">
        <v>3.11</v>
      </c>
      <c r="L14" s="13">
        <v>3.23</v>
      </c>
      <c r="M14" s="13">
        <v>3.41</v>
      </c>
    </row>
    <row r="15" spans="1:13">
      <c r="I15" s="17" t="s">
        <v>36</v>
      </c>
      <c r="J15" s="13">
        <v>4.8600000000000003</v>
      </c>
      <c r="K15" s="13">
        <v>5.04</v>
      </c>
      <c r="L15" s="13">
        <v>5.24</v>
      </c>
      <c r="M15" s="13">
        <v>5.53</v>
      </c>
    </row>
    <row r="16" spans="1:13">
      <c r="I16" s="17" t="s">
        <v>38</v>
      </c>
      <c r="J16" s="13">
        <v>0.92</v>
      </c>
      <c r="K16" s="13">
        <v>0.95</v>
      </c>
      <c r="L16" s="13">
        <v>0.99</v>
      </c>
      <c r="M16" s="13">
        <v>1.04</v>
      </c>
    </row>
    <row r="17" spans="9:13">
      <c r="I17" s="17" t="s">
        <v>39</v>
      </c>
      <c r="J17" s="13">
        <v>0.79</v>
      </c>
      <c r="K17" s="13">
        <v>0.82</v>
      </c>
      <c r="L17" s="13">
        <v>0.86</v>
      </c>
      <c r="M17" s="13">
        <v>0.91</v>
      </c>
    </row>
    <row r="18" spans="9:13">
      <c r="I18" s="17" t="s">
        <v>34</v>
      </c>
      <c r="J18" s="13">
        <v>4.46</v>
      </c>
      <c r="K18" s="13">
        <v>4.63</v>
      </c>
      <c r="L18" s="13">
        <v>4.82</v>
      </c>
      <c r="M18" s="13">
        <v>5.09</v>
      </c>
    </row>
    <row r="19" spans="9:13">
      <c r="I19" s="17"/>
      <c r="J19" s="13"/>
      <c r="K19" s="13"/>
      <c r="L19" s="13"/>
      <c r="M19" s="13"/>
    </row>
    <row r="20" spans="9:13">
      <c r="I20" s="17" t="s">
        <v>42</v>
      </c>
      <c r="J20" s="13">
        <v>0.12</v>
      </c>
      <c r="K20" s="13">
        <v>0.12</v>
      </c>
      <c r="L20" s="13">
        <v>0.12</v>
      </c>
      <c r="M20" s="13">
        <v>0.12</v>
      </c>
    </row>
    <row r="21" spans="9:13">
      <c r="I21" s="17" t="s">
        <v>43</v>
      </c>
      <c r="J21" s="13">
        <v>0.15</v>
      </c>
      <c r="K21" s="13">
        <v>0.15</v>
      </c>
      <c r="L21" s="13">
        <v>0.15</v>
      </c>
      <c r="M21" s="13">
        <v>0.15</v>
      </c>
    </row>
    <row r="22" spans="9:13">
      <c r="I22" s="17" t="s">
        <v>44</v>
      </c>
      <c r="J22" s="13">
        <v>2.76</v>
      </c>
      <c r="K22" s="13">
        <v>2.76</v>
      </c>
      <c r="L22" s="13">
        <v>2.76</v>
      </c>
      <c r="M22" s="13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2024-07-30T09:21:16Z</cp:lastPrinted>
  <dcterms:created xsi:type="dcterms:W3CDTF">2024-06-20T15:52:04Z</dcterms:created>
  <dcterms:modified xsi:type="dcterms:W3CDTF">2025-07-03T13:05:22Z</dcterms:modified>
</cp:coreProperties>
</file>