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15480" windowHeight="8505"/>
  </bookViews>
  <sheets>
    <sheet name="Свирская 82" sheetId="2" r:id="rId1"/>
  </sheets>
  <calcPr calcId="114210"/>
</workbook>
</file>

<file path=xl/calcChain.xml><?xml version="1.0" encoding="utf-8"?>
<calcChain xmlns="http://schemas.openxmlformats.org/spreadsheetml/2006/main">
  <c r="N91" i="2"/>
  <c r="N82"/>
  <c r="N72"/>
  <c r="N101"/>
  <c r="N94"/>
  <c r="N85"/>
  <c r="N76"/>
  <c r="N64"/>
  <c r="N66"/>
  <c r="N56"/>
  <c r="N58"/>
  <c r="N50"/>
  <c r="N41"/>
  <c r="N33"/>
  <c r="N24"/>
  <c r="N16"/>
  <c r="N6"/>
  <c r="N8"/>
  <c r="N102"/>
  <c r="H101"/>
  <c r="H94"/>
  <c r="H82"/>
  <c r="H85"/>
  <c r="H76"/>
  <c r="H66"/>
  <c r="H58"/>
  <c r="H50"/>
  <c r="H41"/>
  <c r="H33"/>
  <c r="H24"/>
  <c r="H16"/>
  <c r="H8"/>
  <c r="H102"/>
  <c r="F113"/>
  <c r="H113"/>
  <c r="A17"/>
  <c r="A25"/>
  <c r="A34"/>
  <c r="A42"/>
  <c r="A51"/>
  <c r="A59"/>
  <c r="A67"/>
  <c r="A77"/>
  <c r="A86"/>
  <c r="A95"/>
  <c r="A9"/>
</calcChain>
</file>

<file path=xl/sharedStrings.xml><?xml version="1.0" encoding="utf-8"?>
<sst xmlns="http://schemas.openxmlformats.org/spreadsheetml/2006/main" count="173" uniqueCount="46">
  <si>
    <t>текущий ремонт</t>
  </si>
  <si>
    <t>месяц</t>
  </si>
  <si>
    <t>наименование работ</t>
  </si>
  <si>
    <t>объем</t>
  </si>
  <si>
    <t>сумма</t>
  </si>
  <si>
    <t>ОТЧЕТ</t>
  </si>
  <si>
    <t>начислен.</t>
  </si>
  <si>
    <t>итого:</t>
  </si>
  <si>
    <t>январь</t>
  </si>
  <si>
    <t>по начислению, поступлению, затратам  средств</t>
  </si>
  <si>
    <t>остаток (+) /перерасход(-)</t>
  </si>
  <si>
    <t>ул.Свирская д.82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</si>
  <si>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</si>
  <si>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</si>
  <si>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</si>
  <si>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</si>
  <si>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</si>
  <si>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</si>
  <si>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</si>
  <si>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</si>
  <si>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</si>
  <si>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</si>
  <si>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</si>
  <si>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выполнение</t>
  </si>
  <si>
    <t>ремонт конструктивных элементов жилого дома</t>
  </si>
  <si>
    <t>ИТОГО</t>
  </si>
  <si>
    <t>Дома № 82  по ул.Свирская</t>
  </si>
  <si>
    <t>ремонт и обслуживание внутридомового инж.оборудования</t>
  </si>
  <si>
    <t>поступление</t>
  </si>
  <si>
    <t>содержание аварийной службы</t>
  </si>
  <si>
    <t>прочистка канализации</t>
  </si>
  <si>
    <t>восстановление освещения</t>
  </si>
  <si>
    <t>отогрев водостока</t>
  </si>
  <si>
    <t xml:space="preserve">по текущему  ремонту </t>
  </si>
  <si>
    <t>ремонт стены</t>
  </si>
  <si>
    <t>прочистка водостоков</t>
  </si>
  <si>
    <t>замена радиаторов</t>
  </si>
  <si>
    <t>ремонт трубы хвс</t>
  </si>
  <si>
    <t>отогрев водостоков</t>
  </si>
  <si>
    <t>прочистка вентиляции</t>
  </si>
  <si>
    <t>покраска скамеек</t>
  </si>
  <si>
    <t>остекление</t>
  </si>
  <si>
    <t>ремонт подвал.окон</t>
  </si>
  <si>
    <t>ремонт межпанельных швов</t>
  </si>
  <si>
    <t>ремонт стены (обработка антиплесенью)</t>
  </si>
  <si>
    <t>ремонт подв.окон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</si>
</sst>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8"/>
      <name val="Calibri"/>
      <family val="2"/>
      <charset val="204"/>
    </font>
    <font>
      <b/>
      <sz val="13"/>
      <name val="Arial"/>
      <family val="2"/>
      <charset val="204"/>
    </font>
    <font>
      <sz val="13"/>
      <color indexed="8"/>
      <name val="Arial"/>
      <family val="2"/>
      <charset val="204"/>
    </font>
    <font>
      <sz val="13"/>
      <name val="Arial"/>
      <family val="2"/>
      <charset val="204"/>
    </font>
    <font>
      <b/>
      <sz val="13"/>
      <color indexed="10"/>
      <name val="Arial"/>
      <family val="2"/>
      <charset val="204"/>
    </font>
    <font>
      <b/>
      <sz val="13"/>
      <color indexed="8"/>
      <name val="Arial"/>
      <family val="2"/>
      <charset val="204"/>
    </font>
    <font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hair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64"/>
      </left>
      <right style="medium">
        <color indexed="8"/>
      </right>
      <top/>
      <bottom/>
      <diagonal/>
    </border>
    <border>
      <left style="hair">
        <color indexed="8"/>
      </left>
      <right style="medium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09">
    <xf numFmtId="0" fontId="0" fillId="0" borderId="0" xfId="0"/>
    <xf numFmtId="0" fontId="3" fillId="0" borderId="0" xfId="1" applyFont="1" applyFill="1" applyAlignment="1"/>
    <xf numFmtId="0" fontId="3" fillId="0" borderId="1" xfId="1" applyFont="1" applyFill="1" applyBorder="1" applyAlignment="1"/>
    <xf numFmtId="0" fontId="4" fillId="0" borderId="0" xfId="0" applyFont="1" applyFill="1"/>
    <xf numFmtId="0" fontId="4" fillId="0" borderId="0" xfId="0" applyFont="1"/>
    <xf numFmtId="0" fontId="5" fillId="2" borderId="2" xfId="1" applyFont="1" applyFill="1" applyBorder="1"/>
    <xf numFmtId="0" fontId="3" fillId="2" borderId="3" xfId="1" applyFont="1" applyFill="1" applyBorder="1" applyAlignment="1">
      <alignment horizontal="center"/>
    </xf>
    <xf numFmtId="0" fontId="3" fillId="2" borderId="4" xfId="1" applyFont="1" applyFill="1" applyBorder="1" applyAlignment="1">
      <alignment horizontal="center"/>
    </xf>
    <xf numFmtId="0" fontId="3" fillId="2" borderId="5" xfId="1" applyFont="1" applyFill="1" applyBorder="1" applyAlignment="1">
      <alignment horizontal="center"/>
    </xf>
    <xf numFmtId="0" fontId="6" fillId="0" borderId="6" xfId="1" applyFont="1" applyFill="1" applyBorder="1" applyAlignment="1">
      <alignment horizontal="center"/>
    </xf>
    <xf numFmtId="0" fontId="5" fillId="0" borderId="7" xfId="1" applyFont="1" applyFill="1" applyBorder="1"/>
    <xf numFmtId="0" fontId="5" fillId="0" borderId="0" xfId="1" applyFont="1" applyFill="1" applyBorder="1"/>
    <xf numFmtId="2" fontId="5" fillId="0" borderId="8" xfId="1" applyNumberFormat="1" applyFont="1" applyFill="1" applyBorder="1"/>
    <xf numFmtId="2" fontId="5" fillId="0" borderId="9" xfId="1" applyNumberFormat="1" applyFont="1" applyFill="1" applyBorder="1"/>
    <xf numFmtId="0" fontId="3" fillId="0" borderId="10" xfId="1" applyFont="1" applyFill="1" applyBorder="1"/>
    <xf numFmtId="0" fontId="3" fillId="0" borderId="0" xfId="1" applyFont="1" applyFill="1" applyBorder="1"/>
    <xf numFmtId="0" fontId="3" fillId="0" borderId="11" xfId="1" applyFont="1" applyFill="1" applyBorder="1"/>
    <xf numFmtId="2" fontId="3" fillId="0" borderId="12" xfId="1" applyNumberFormat="1" applyFont="1" applyFill="1" applyBorder="1"/>
    <xf numFmtId="0" fontId="5" fillId="0" borderId="0" xfId="1" applyFont="1" applyFill="1" applyBorder="1" applyAlignment="1">
      <alignment horizontal="right"/>
    </xf>
    <xf numFmtId="0" fontId="5" fillId="0" borderId="6" xfId="1" applyFont="1" applyFill="1" applyBorder="1"/>
    <xf numFmtId="0" fontId="5" fillId="0" borderId="11" xfId="1" applyFont="1" applyFill="1" applyBorder="1"/>
    <xf numFmtId="0" fontId="5" fillId="0" borderId="13" xfId="1" applyFont="1" applyFill="1" applyBorder="1"/>
    <xf numFmtId="0" fontId="5" fillId="0" borderId="10" xfId="1" applyFont="1" applyFill="1" applyBorder="1"/>
    <xf numFmtId="2" fontId="5" fillId="0" borderId="12" xfId="1" applyNumberFormat="1" applyFont="1" applyFill="1" applyBorder="1"/>
    <xf numFmtId="0" fontId="5" fillId="0" borderId="3" xfId="1" applyFont="1" applyFill="1" applyBorder="1"/>
    <xf numFmtId="0" fontId="5" fillId="0" borderId="14" xfId="1" applyFont="1" applyFill="1" applyBorder="1"/>
    <xf numFmtId="0" fontId="5" fillId="0" borderId="15" xfId="1" applyFont="1" applyFill="1" applyBorder="1"/>
    <xf numFmtId="0" fontId="5" fillId="0" borderId="16" xfId="1" applyFont="1" applyFill="1" applyBorder="1"/>
    <xf numFmtId="2" fontId="3" fillId="0" borderId="17" xfId="1" applyNumberFormat="1" applyFont="1" applyFill="1" applyBorder="1"/>
    <xf numFmtId="0" fontId="3" fillId="0" borderId="18" xfId="1" applyFont="1" applyFill="1" applyBorder="1"/>
    <xf numFmtId="0" fontId="3" fillId="0" borderId="1" xfId="1" applyFont="1" applyFill="1" applyBorder="1"/>
    <xf numFmtId="0" fontId="3" fillId="0" borderId="19" xfId="1" applyFont="1" applyFill="1" applyBorder="1"/>
    <xf numFmtId="2" fontId="3" fillId="0" borderId="20" xfId="1" applyNumberFormat="1" applyFont="1" applyFill="1" applyBorder="1"/>
    <xf numFmtId="0" fontId="3" fillId="0" borderId="21" xfId="1" applyFont="1" applyFill="1" applyBorder="1" applyAlignment="1"/>
    <xf numFmtId="2" fontId="5" fillId="0" borderId="0" xfId="1" applyNumberFormat="1" applyFont="1" applyFill="1" applyBorder="1"/>
    <xf numFmtId="0" fontId="5" fillId="0" borderId="22" xfId="1" applyFont="1" applyFill="1" applyBorder="1"/>
    <xf numFmtId="0" fontId="5" fillId="0" borderId="23" xfId="1" applyFont="1" applyFill="1" applyBorder="1"/>
    <xf numFmtId="0" fontId="3" fillId="0" borderId="24" xfId="1" applyFont="1" applyFill="1" applyBorder="1"/>
    <xf numFmtId="0" fontId="3" fillId="0" borderId="15" xfId="1" applyFont="1" applyFill="1" applyBorder="1"/>
    <xf numFmtId="0" fontId="3" fillId="0" borderId="25" xfId="1" applyFont="1" applyFill="1" applyBorder="1"/>
    <xf numFmtId="0" fontId="5" fillId="0" borderId="7" xfId="1" applyFont="1" applyFill="1" applyBorder="1" applyAlignment="1">
      <alignment vertical="center" wrapText="1"/>
    </xf>
    <xf numFmtId="0" fontId="5" fillId="0" borderId="0" xfId="1" applyFont="1" applyFill="1" applyBorder="1" applyAlignment="1">
      <alignment vertical="center" wrapText="1"/>
    </xf>
    <xf numFmtId="0" fontId="5" fillId="0" borderId="11" xfId="1" applyFont="1" applyFill="1" applyBorder="1" applyAlignment="1">
      <alignment vertical="center" wrapText="1"/>
    </xf>
    <xf numFmtId="2" fontId="5" fillId="0" borderId="9" xfId="1" applyNumberFormat="1" applyFont="1" applyFill="1" applyBorder="1" applyAlignment="1">
      <alignment vertical="center"/>
    </xf>
    <xf numFmtId="2" fontId="5" fillId="0" borderId="7" xfId="1" applyNumberFormat="1" applyFont="1" applyFill="1" applyBorder="1"/>
    <xf numFmtId="2" fontId="5" fillId="0" borderId="26" xfId="1" applyNumberFormat="1" applyFont="1" applyFill="1" applyBorder="1"/>
    <xf numFmtId="2" fontId="5" fillId="0" borderId="27" xfId="1" applyNumberFormat="1" applyFont="1" applyFill="1" applyBorder="1"/>
    <xf numFmtId="2" fontId="7" fillId="0" borderId="28" xfId="0" applyNumberFormat="1" applyFont="1" applyBorder="1"/>
    <xf numFmtId="2" fontId="4" fillId="0" borderId="0" xfId="0" applyNumberFormat="1" applyFont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4" fillId="0" borderId="0" xfId="0" applyFont="1" applyBorder="1" applyAlignment="1"/>
    <xf numFmtId="0" fontId="7" fillId="0" borderId="28" xfId="0" applyFont="1" applyFill="1" applyBorder="1" applyAlignment="1">
      <alignment horizontal="center" vertical="center" wrapText="1"/>
    </xf>
    <xf numFmtId="0" fontId="5" fillId="0" borderId="0" xfId="1" applyFont="1" applyBorder="1"/>
    <xf numFmtId="0" fontId="5" fillId="0" borderId="11" xfId="1" applyFont="1" applyBorder="1"/>
    <xf numFmtId="2" fontId="5" fillId="0" borderId="9" xfId="1" applyNumberFormat="1" applyFont="1" applyBorder="1"/>
    <xf numFmtId="0" fontId="5" fillId="0" borderId="29" xfId="1" applyFont="1" applyBorder="1"/>
    <xf numFmtId="0" fontId="5" fillId="0" borderId="29" xfId="1" applyFont="1" applyFill="1" applyBorder="1"/>
    <xf numFmtId="2" fontId="5" fillId="0" borderId="30" xfId="1" applyNumberFormat="1" applyFont="1" applyFill="1" applyBorder="1"/>
    <xf numFmtId="2" fontId="5" fillId="0" borderId="30" xfId="1" applyNumberFormat="1" applyFont="1" applyBorder="1"/>
    <xf numFmtId="0" fontId="5" fillId="0" borderId="10" xfId="1" applyFont="1" applyBorder="1"/>
    <xf numFmtId="0" fontId="3" fillId="0" borderId="0" xfId="1" applyFont="1" applyBorder="1"/>
    <xf numFmtId="0" fontId="3" fillId="0" borderId="11" xfId="1" applyFont="1" applyBorder="1"/>
    <xf numFmtId="2" fontId="5" fillId="0" borderId="12" xfId="1" applyNumberFormat="1" applyFont="1" applyBorder="1"/>
    <xf numFmtId="0" fontId="5" fillId="0" borderId="30" xfId="1" applyFont="1" applyFill="1" applyBorder="1"/>
    <xf numFmtId="0" fontId="8" fillId="0" borderId="0" xfId="1" applyFont="1" applyBorder="1"/>
    <xf numFmtId="0" fontId="8" fillId="0" borderId="11" xfId="1" applyFont="1" applyBorder="1"/>
    <xf numFmtId="0" fontId="8" fillId="0" borderId="29" xfId="1" applyFont="1" applyBorder="1"/>
    <xf numFmtId="2" fontId="8" fillId="0" borderId="31" xfId="1" applyNumberFormat="1" applyFont="1" applyBorder="1"/>
    <xf numFmtId="0" fontId="5" fillId="0" borderId="32" xfId="1" applyFont="1" applyFill="1" applyBorder="1"/>
    <xf numFmtId="2" fontId="5" fillId="0" borderId="31" xfId="1" applyNumberFormat="1" applyFont="1" applyBorder="1"/>
    <xf numFmtId="2" fontId="5" fillId="0" borderId="31" xfId="1" applyNumberFormat="1" applyFont="1" applyFill="1" applyBorder="1"/>
    <xf numFmtId="0" fontId="3" fillId="0" borderId="0" xfId="1" applyFont="1" applyFill="1" applyBorder="1" applyAlignment="1"/>
    <xf numFmtId="0" fontId="5" fillId="2" borderId="6" xfId="1" applyFont="1" applyFill="1" applyBorder="1"/>
    <xf numFmtId="0" fontId="3" fillId="2" borderId="42" xfId="1" applyFont="1" applyFill="1" applyBorder="1"/>
    <xf numFmtId="0" fontId="3" fillId="2" borderId="43" xfId="1" applyFont="1" applyFill="1" applyBorder="1" applyAlignment="1">
      <alignment horizontal="center"/>
    </xf>
    <xf numFmtId="2" fontId="3" fillId="0" borderId="44" xfId="1" applyNumberFormat="1" applyFont="1" applyFill="1" applyBorder="1"/>
    <xf numFmtId="0" fontId="3" fillId="2" borderId="48" xfId="1" applyFont="1" applyFill="1" applyBorder="1"/>
    <xf numFmtId="0" fontId="3" fillId="0" borderId="29" xfId="1" applyFont="1" applyFill="1" applyBorder="1"/>
    <xf numFmtId="2" fontId="3" fillId="0" borderId="49" xfId="1" applyNumberFormat="1" applyFont="1" applyFill="1" applyBorder="1"/>
    <xf numFmtId="2" fontId="5" fillId="0" borderId="49" xfId="1" applyNumberFormat="1" applyFont="1" applyBorder="1"/>
    <xf numFmtId="2" fontId="5" fillId="0" borderId="49" xfId="1" applyNumberFormat="1" applyFont="1" applyFill="1" applyBorder="1"/>
    <xf numFmtId="0" fontId="3" fillId="0" borderId="50" xfId="1" applyFont="1" applyFill="1" applyBorder="1"/>
    <xf numFmtId="2" fontId="3" fillId="0" borderId="51" xfId="1" applyNumberFormat="1" applyFont="1" applyFill="1" applyBorder="1"/>
    <xf numFmtId="0" fontId="3" fillId="2" borderId="35" xfId="1" applyFont="1" applyFill="1" applyBorder="1" applyAlignment="1">
      <alignment horizontal="center"/>
    </xf>
    <xf numFmtId="0" fontId="3" fillId="2" borderId="21" xfId="1" applyFont="1" applyFill="1" applyBorder="1" applyAlignment="1">
      <alignment horizontal="center"/>
    </xf>
    <xf numFmtId="0" fontId="3" fillId="2" borderId="36" xfId="1" applyFont="1" applyFill="1" applyBorder="1" applyAlignment="1">
      <alignment horizontal="center"/>
    </xf>
    <xf numFmtId="0" fontId="3" fillId="0" borderId="15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3" fillId="2" borderId="40" xfId="1" applyFont="1" applyFill="1" applyBorder="1" applyAlignment="1">
      <alignment horizontal="center" vertical="center"/>
    </xf>
    <xf numFmtId="0" fontId="3" fillId="2" borderId="41" xfId="1" applyFont="1" applyFill="1" applyBorder="1" applyAlignment="1">
      <alignment horizontal="center" vertical="center"/>
    </xf>
    <xf numFmtId="0" fontId="3" fillId="2" borderId="35" xfId="1" applyFont="1" applyFill="1" applyBorder="1" applyAlignment="1">
      <alignment horizontal="center" wrapText="1"/>
    </xf>
    <xf numFmtId="0" fontId="3" fillId="2" borderId="21" xfId="1" applyFont="1" applyFill="1" applyBorder="1" applyAlignment="1">
      <alignment horizontal="center" wrapText="1"/>
    </xf>
    <xf numFmtId="0" fontId="3" fillId="2" borderId="36" xfId="1" applyFont="1" applyFill="1" applyBorder="1" applyAlignment="1">
      <alignment horizontal="center" wrapText="1"/>
    </xf>
    <xf numFmtId="0" fontId="3" fillId="2" borderId="4" xfId="1" applyFont="1" applyFill="1" applyBorder="1" applyAlignment="1">
      <alignment horizontal="center"/>
    </xf>
    <xf numFmtId="0" fontId="3" fillId="2" borderId="3" xfId="1" applyFont="1" applyFill="1" applyBorder="1" applyAlignment="1">
      <alignment horizontal="center"/>
    </xf>
    <xf numFmtId="0" fontId="3" fillId="2" borderId="45" xfId="1" applyFont="1" applyFill="1" applyBorder="1" applyAlignment="1">
      <alignment horizontal="center" wrapText="1"/>
    </xf>
    <xf numFmtId="0" fontId="3" fillId="2" borderId="37" xfId="1" applyFont="1" applyFill="1" applyBorder="1" applyAlignment="1">
      <alignment horizontal="center" wrapText="1"/>
    </xf>
    <xf numFmtId="0" fontId="3" fillId="2" borderId="46" xfId="1" applyFont="1" applyFill="1" applyBorder="1" applyAlignment="1">
      <alignment horizontal="center" wrapText="1"/>
    </xf>
    <xf numFmtId="0" fontId="3" fillId="2" borderId="38" xfId="1" applyFont="1" applyFill="1" applyBorder="1" applyAlignment="1">
      <alignment horizontal="center" vertical="center"/>
    </xf>
    <xf numFmtId="0" fontId="3" fillId="2" borderId="39" xfId="1" applyFont="1" applyFill="1" applyBorder="1" applyAlignment="1">
      <alignment horizontal="center" vertical="center"/>
    </xf>
    <xf numFmtId="0" fontId="3" fillId="2" borderId="47" xfId="1" applyFont="1" applyFill="1" applyBorder="1" applyAlignment="1">
      <alignment horizontal="center"/>
    </xf>
    <xf numFmtId="0" fontId="3" fillId="2" borderId="33" xfId="1" applyFont="1" applyFill="1" applyBorder="1" applyAlignment="1">
      <alignment horizontal="center"/>
    </xf>
    <xf numFmtId="0" fontId="7" fillId="0" borderId="34" xfId="0" applyFont="1" applyBorder="1" applyAlignment="1">
      <alignment horizontal="right"/>
    </xf>
    <xf numFmtId="0" fontId="3" fillId="0" borderId="0" xfId="0" applyFont="1" applyBorder="1" applyAlignment="1">
      <alignment horizontal="center" vertical="center"/>
    </xf>
    <xf numFmtId="2" fontId="3" fillId="0" borderId="28" xfId="0" applyNumberFormat="1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wrapText="1"/>
    </xf>
    <xf numFmtId="0" fontId="5" fillId="0" borderId="28" xfId="0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3"/>
  <sheetViews>
    <sheetView tabSelected="1" topLeftCell="A102" zoomScale="75" workbookViewId="0">
      <selection activeCell="D113" sqref="D113:E113"/>
    </sheetView>
  </sheetViews>
  <sheetFormatPr defaultRowHeight="16.5"/>
  <cols>
    <col min="1" max="1" width="19.5703125" style="3" customWidth="1"/>
    <col min="2" max="4" width="9.140625" style="3"/>
    <col min="5" max="5" width="15.42578125" style="3" customWidth="1"/>
    <col min="6" max="6" width="13" style="3" customWidth="1"/>
    <col min="7" max="7" width="8.85546875" style="3" customWidth="1"/>
    <col min="8" max="8" width="14.42578125" style="3" customWidth="1"/>
    <col min="9" max="10" width="9.140625" style="3"/>
    <col min="11" max="11" width="15" style="3" customWidth="1"/>
    <col min="12" max="12" width="12.28515625" style="3" customWidth="1"/>
    <col min="13" max="13" width="14.7109375" style="3" customWidth="1"/>
    <col min="14" max="14" width="15.140625" style="3" customWidth="1"/>
    <col min="15" max="16384" width="9.140625" style="3"/>
  </cols>
  <sheetData>
    <row r="1" spans="1:14" ht="23.1" customHeight="1" thickBot="1">
      <c r="A1" s="88" t="s">
        <v>11</v>
      </c>
      <c r="B1" s="88"/>
      <c r="C1" s="88"/>
      <c r="D1" s="1"/>
      <c r="E1" s="1"/>
      <c r="F1" s="1"/>
      <c r="G1" s="1"/>
      <c r="H1" s="1"/>
      <c r="I1" s="72"/>
      <c r="J1" s="72"/>
      <c r="K1" s="72"/>
      <c r="L1" s="72"/>
      <c r="M1" s="72"/>
      <c r="N1" s="72"/>
    </row>
    <row r="2" spans="1:14" s="4" customFormat="1" ht="23.1" customHeight="1" thickBot="1">
      <c r="A2" s="84" t="s">
        <v>0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6"/>
    </row>
    <row r="3" spans="1:14" s="4" customFormat="1" ht="31.5" customHeight="1" thickBot="1">
      <c r="A3" s="73"/>
      <c r="B3" s="89" t="s">
        <v>24</v>
      </c>
      <c r="C3" s="90"/>
      <c r="D3" s="90"/>
      <c r="E3" s="90"/>
      <c r="F3" s="90"/>
      <c r="G3" s="90"/>
      <c r="H3" s="90"/>
      <c r="I3" s="91" t="s">
        <v>27</v>
      </c>
      <c r="J3" s="92"/>
      <c r="K3" s="92"/>
      <c r="L3" s="92"/>
      <c r="M3" s="92"/>
      <c r="N3" s="93"/>
    </row>
    <row r="4" spans="1:14" s="4" customFormat="1" ht="23.1" customHeight="1" thickBot="1">
      <c r="A4" s="6" t="s">
        <v>1</v>
      </c>
      <c r="B4" s="94" t="s">
        <v>2</v>
      </c>
      <c r="C4" s="94"/>
      <c r="D4" s="94"/>
      <c r="E4" s="94"/>
      <c r="F4" s="94"/>
      <c r="G4" s="7" t="s">
        <v>3</v>
      </c>
      <c r="H4" s="8" t="s">
        <v>4</v>
      </c>
      <c r="I4" s="95" t="s">
        <v>2</v>
      </c>
      <c r="J4" s="95"/>
      <c r="K4" s="95"/>
      <c r="L4" s="95"/>
      <c r="M4" s="95"/>
      <c r="N4" s="74" t="s">
        <v>4</v>
      </c>
    </row>
    <row r="5" spans="1:14" ht="23.1" customHeight="1">
      <c r="A5" s="9" t="s">
        <v>8</v>
      </c>
      <c r="B5" s="10"/>
      <c r="C5" s="11"/>
      <c r="D5" s="11"/>
      <c r="E5" s="11"/>
      <c r="F5" s="11"/>
      <c r="G5" s="12"/>
      <c r="H5" s="13"/>
      <c r="I5" s="14" t="s">
        <v>29</v>
      </c>
      <c r="J5" s="15"/>
      <c r="K5" s="15"/>
      <c r="L5" s="15"/>
      <c r="M5" s="16"/>
      <c r="N5" s="17">
        <v>13861.13</v>
      </c>
    </row>
    <row r="6" spans="1:14" ht="23.1" customHeight="1">
      <c r="A6" s="19"/>
      <c r="B6" s="10"/>
      <c r="C6" s="11"/>
      <c r="D6" s="11"/>
      <c r="E6" s="18"/>
      <c r="F6" s="18"/>
      <c r="G6" s="12"/>
      <c r="H6" s="13"/>
      <c r="I6" s="56" t="s">
        <v>30</v>
      </c>
      <c r="J6" s="11"/>
      <c r="K6" s="11"/>
      <c r="L6" s="11"/>
      <c r="M6" s="20"/>
      <c r="N6" s="23">
        <f>930.75*2</f>
        <v>1861.5</v>
      </c>
    </row>
    <row r="7" spans="1:14" ht="23.1" customHeight="1" thickBot="1">
      <c r="A7" s="19"/>
      <c r="B7" s="10"/>
      <c r="C7" s="11"/>
      <c r="D7" s="11"/>
      <c r="E7" s="11"/>
      <c r="F7" s="20"/>
      <c r="G7" s="21"/>
      <c r="H7" s="13"/>
      <c r="I7" s="60" t="s">
        <v>32</v>
      </c>
      <c r="J7" s="53"/>
      <c r="K7" s="53"/>
      <c r="L7" s="53"/>
      <c r="M7" s="54"/>
      <c r="N7" s="23">
        <v>3401.06</v>
      </c>
    </row>
    <row r="8" spans="1:14" ht="23.1" customHeight="1" thickBot="1">
      <c r="A8" s="24"/>
      <c r="B8" s="25"/>
      <c r="C8" s="26"/>
      <c r="D8" s="26"/>
      <c r="E8" s="26"/>
      <c r="F8" s="27"/>
      <c r="G8" s="25"/>
      <c r="H8" s="28">
        <f>SUM(H5:H7)</f>
        <v>0</v>
      </c>
      <c r="I8" s="29"/>
      <c r="J8" s="30"/>
      <c r="K8" s="30"/>
      <c r="L8" s="30"/>
      <c r="M8" s="31"/>
      <c r="N8" s="32">
        <f>SUM(N5:N7)</f>
        <v>19123.689999999999</v>
      </c>
    </row>
    <row r="9" spans="1:14" ht="23.1" customHeight="1" thickBot="1">
      <c r="A9" s="87" t="str">
        <f>A1</f>
        <v>ул.Свирская д.82</v>
      </c>
      <c r="B9" s="87"/>
      <c r="C9" s="87"/>
      <c r="D9" s="1"/>
      <c r="E9" s="1"/>
      <c r="F9" s="1"/>
      <c r="G9" s="1"/>
      <c r="H9" s="1"/>
      <c r="I9" s="33"/>
      <c r="J9" s="33"/>
      <c r="K9" s="33"/>
      <c r="L9" s="33"/>
      <c r="M9" s="33"/>
      <c r="N9" s="33"/>
    </row>
    <row r="10" spans="1:14" s="4" customFormat="1" ht="23.1" customHeight="1" thickBot="1">
      <c r="A10" s="84" t="s">
        <v>0</v>
      </c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6"/>
    </row>
    <row r="11" spans="1:14" s="4" customFormat="1" ht="23.1" customHeight="1" thickBot="1">
      <c r="A11" s="5"/>
      <c r="B11" s="99" t="s">
        <v>24</v>
      </c>
      <c r="C11" s="100"/>
      <c r="D11" s="100"/>
      <c r="E11" s="100"/>
      <c r="F11" s="100"/>
      <c r="G11" s="100"/>
      <c r="H11" s="100"/>
      <c r="I11" s="91" t="s">
        <v>27</v>
      </c>
      <c r="J11" s="92"/>
      <c r="K11" s="92"/>
      <c r="L11" s="92"/>
      <c r="M11" s="92"/>
      <c r="N11" s="93"/>
    </row>
    <row r="12" spans="1:14" s="4" customFormat="1" ht="23.1" customHeight="1" thickBot="1">
      <c r="A12" s="6" t="s">
        <v>1</v>
      </c>
      <c r="B12" s="94" t="s">
        <v>2</v>
      </c>
      <c r="C12" s="94"/>
      <c r="D12" s="94"/>
      <c r="E12" s="94"/>
      <c r="F12" s="94"/>
      <c r="G12" s="7" t="s">
        <v>3</v>
      </c>
      <c r="H12" s="8" t="s">
        <v>4</v>
      </c>
      <c r="I12" s="95" t="s">
        <v>2</v>
      </c>
      <c r="J12" s="95"/>
      <c r="K12" s="95"/>
      <c r="L12" s="95"/>
      <c r="M12" s="95"/>
      <c r="N12" s="74" t="s">
        <v>4</v>
      </c>
    </row>
    <row r="13" spans="1:14" ht="23.1" customHeight="1" thickBot="1">
      <c r="A13" s="9" t="s">
        <v>12</v>
      </c>
      <c r="B13" s="10"/>
      <c r="C13" s="11"/>
      <c r="D13" s="11"/>
      <c r="E13" s="11"/>
      <c r="F13" s="11"/>
      <c r="G13" s="12"/>
      <c r="H13" s="13"/>
      <c r="I13" s="14" t="s">
        <v>29</v>
      </c>
      <c r="J13" s="15"/>
      <c r="K13" s="15"/>
      <c r="L13" s="15"/>
      <c r="M13" s="16"/>
      <c r="N13" s="17">
        <v>13861.13</v>
      </c>
    </row>
    <row r="14" spans="1:14" ht="23.1" customHeight="1">
      <c r="A14" s="19"/>
      <c r="B14" s="10"/>
      <c r="C14" s="11"/>
      <c r="D14" s="11"/>
      <c r="E14" s="11"/>
      <c r="F14" s="11"/>
      <c r="G14" s="12"/>
      <c r="H14" s="13"/>
      <c r="I14" s="69" t="s">
        <v>38</v>
      </c>
      <c r="J14" s="53"/>
      <c r="K14" s="53"/>
      <c r="L14" s="53"/>
      <c r="M14" s="54"/>
      <c r="N14" s="70">
        <v>4124.45</v>
      </c>
    </row>
    <row r="15" spans="1:14" ht="23.1" customHeight="1" thickBot="1">
      <c r="A15" s="19"/>
      <c r="B15" s="10"/>
      <c r="C15" s="11"/>
      <c r="D15" s="11"/>
      <c r="E15" s="11"/>
      <c r="F15" s="11"/>
      <c r="G15" s="12"/>
      <c r="H15" s="13"/>
      <c r="I15" s="22"/>
      <c r="J15" s="11"/>
      <c r="K15" s="11"/>
      <c r="L15" s="11"/>
      <c r="M15" s="20"/>
      <c r="N15" s="13"/>
    </row>
    <row r="16" spans="1:14" ht="23.1" customHeight="1" thickBot="1">
      <c r="A16" s="24"/>
      <c r="B16" s="25"/>
      <c r="C16" s="26"/>
      <c r="D16" s="26"/>
      <c r="E16" s="26"/>
      <c r="F16" s="35"/>
      <c r="G16" s="36"/>
      <c r="H16" s="28">
        <f>SUM(H13:H15)</f>
        <v>0</v>
      </c>
      <c r="I16" s="29"/>
      <c r="J16" s="30"/>
      <c r="K16" s="30"/>
      <c r="L16" s="30"/>
      <c r="M16" s="31"/>
      <c r="N16" s="32">
        <f>SUM(N13:N15)</f>
        <v>17985.579999999998</v>
      </c>
    </row>
    <row r="17" spans="1:14" ht="23.1" customHeight="1" thickBot="1">
      <c r="A17" s="87" t="str">
        <f>A1</f>
        <v>ул.Свирская д.82</v>
      </c>
      <c r="B17" s="87"/>
      <c r="C17" s="87"/>
      <c r="D17" s="1"/>
      <c r="E17" s="1"/>
      <c r="F17" s="1"/>
      <c r="G17" s="1"/>
      <c r="H17" s="1"/>
      <c r="I17" s="2"/>
      <c r="J17" s="2"/>
      <c r="K17" s="2"/>
      <c r="L17" s="2"/>
      <c r="M17" s="2"/>
      <c r="N17" s="2"/>
    </row>
    <row r="18" spans="1:14" s="4" customFormat="1" ht="23.1" customHeight="1" thickBot="1">
      <c r="A18" s="84" t="s">
        <v>0</v>
      </c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6"/>
    </row>
    <row r="19" spans="1:14" s="4" customFormat="1" ht="23.1" customHeight="1" thickBot="1">
      <c r="A19" s="5"/>
      <c r="B19" s="99" t="s">
        <v>24</v>
      </c>
      <c r="C19" s="100"/>
      <c r="D19" s="100"/>
      <c r="E19" s="100"/>
      <c r="F19" s="100"/>
      <c r="G19" s="100"/>
      <c r="H19" s="100"/>
      <c r="I19" s="91" t="s">
        <v>27</v>
      </c>
      <c r="J19" s="92"/>
      <c r="K19" s="92"/>
      <c r="L19" s="92"/>
      <c r="M19" s="92"/>
      <c r="N19" s="93"/>
    </row>
    <row r="20" spans="1:14" s="4" customFormat="1" ht="23.1" customHeight="1" thickBot="1">
      <c r="A20" s="6" t="s">
        <v>1</v>
      </c>
      <c r="B20" s="94" t="s">
        <v>2</v>
      </c>
      <c r="C20" s="94"/>
      <c r="D20" s="94"/>
      <c r="E20" s="94"/>
      <c r="F20" s="94"/>
      <c r="G20" s="7" t="s">
        <v>3</v>
      </c>
      <c r="H20" s="8" t="s">
        <v>4</v>
      </c>
      <c r="I20" s="95" t="s">
        <v>2</v>
      </c>
      <c r="J20" s="95"/>
      <c r="K20" s="95"/>
      <c r="L20" s="95"/>
      <c r="M20" s="95"/>
      <c r="N20" s="74" t="s">
        <v>4</v>
      </c>
    </row>
    <row r="21" spans="1:14" ht="23.1" customHeight="1">
      <c r="A21" s="9" t="s">
        <v>13</v>
      </c>
      <c r="B21" s="10"/>
      <c r="C21" s="11"/>
      <c r="D21" s="11"/>
      <c r="E21" s="11"/>
      <c r="F21" s="11"/>
      <c r="G21" s="12"/>
      <c r="H21" s="13"/>
      <c r="I21" s="14" t="s">
        <v>29</v>
      </c>
      <c r="J21" s="15"/>
      <c r="K21" s="15"/>
      <c r="L21" s="15"/>
      <c r="M21" s="16"/>
      <c r="N21" s="17">
        <v>13861.13</v>
      </c>
    </row>
    <row r="22" spans="1:14" ht="23.1" customHeight="1">
      <c r="A22" s="19"/>
      <c r="B22" s="10"/>
      <c r="C22" s="11"/>
      <c r="D22" s="11"/>
      <c r="E22" s="11"/>
      <c r="F22" s="11"/>
      <c r="G22" s="12"/>
      <c r="H22" s="13"/>
      <c r="I22" s="53" t="s">
        <v>37</v>
      </c>
      <c r="J22" s="53"/>
      <c r="K22" s="53"/>
      <c r="L22" s="53"/>
      <c r="M22" s="54"/>
      <c r="N22" s="55">
        <v>12394.92</v>
      </c>
    </row>
    <row r="23" spans="1:14" ht="23.1" customHeight="1" thickBot="1">
      <c r="A23" s="19"/>
      <c r="B23" s="10"/>
      <c r="C23" s="11"/>
      <c r="D23" s="11"/>
      <c r="E23" s="11"/>
      <c r="F23" s="11"/>
      <c r="G23" s="12"/>
      <c r="H23" s="13"/>
      <c r="I23" s="57" t="s">
        <v>35</v>
      </c>
      <c r="J23" s="11"/>
      <c r="K23" s="11"/>
      <c r="L23" s="11"/>
      <c r="M23" s="20"/>
      <c r="N23" s="13">
        <v>3402.08</v>
      </c>
    </row>
    <row r="24" spans="1:14" ht="23.1" customHeight="1" thickBot="1">
      <c r="A24" s="24"/>
      <c r="B24" s="25"/>
      <c r="C24" s="26"/>
      <c r="D24" s="26"/>
      <c r="E24" s="26"/>
      <c r="F24" s="35"/>
      <c r="G24" s="25"/>
      <c r="H24" s="28">
        <f>SUM(H21:H23)</f>
        <v>0</v>
      </c>
      <c r="I24" s="37"/>
      <c r="J24" s="38"/>
      <c r="K24" s="38"/>
      <c r="L24" s="38"/>
      <c r="M24" s="39"/>
      <c r="N24" s="28">
        <f>SUM(N21:N23)</f>
        <v>29658.129999999997</v>
      </c>
    </row>
    <row r="25" spans="1:14" ht="23.1" customHeight="1" thickBot="1">
      <c r="A25" s="87" t="str">
        <f>A17</f>
        <v>ул.Свирская д.82</v>
      </c>
      <c r="B25" s="87"/>
      <c r="C25" s="87"/>
      <c r="D25" s="1"/>
      <c r="E25" s="1"/>
      <c r="F25" s="1"/>
      <c r="G25" s="1"/>
      <c r="H25" s="1"/>
      <c r="I25" s="2"/>
      <c r="J25" s="2"/>
      <c r="K25" s="2"/>
      <c r="L25" s="2"/>
      <c r="M25" s="2"/>
      <c r="N25" s="2"/>
    </row>
    <row r="26" spans="1:14" s="4" customFormat="1" ht="23.1" customHeight="1" thickBot="1">
      <c r="A26" s="84" t="s">
        <v>0</v>
      </c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6"/>
    </row>
    <row r="27" spans="1:14" s="4" customFormat="1" ht="23.1" customHeight="1" thickBot="1">
      <c r="A27" s="5"/>
      <c r="B27" s="99" t="s">
        <v>24</v>
      </c>
      <c r="C27" s="100"/>
      <c r="D27" s="100"/>
      <c r="E27" s="100"/>
      <c r="F27" s="100"/>
      <c r="G27" s="100"/>
      <c r="H27" s="100"/>
      <c r="I27" s="91" t="s">
        <v>27</v>
      </c>
      <c r="J27" s="92"/>
      <c r="K27" s="92"/>
      <c r="L27" s="92"/>
      <c r="M27" s="92"/>
      <c r="N27" s="93"/>
    </row>
    <row r="28" spans="1:14" s="4" customFormat="1" ht="23.1" customHeight="1" thickBot="1">
      <c r="A28" s="6" t="s">
        <v>1</v>
      </c>
      <c r="B28" s="94" t="s">
        <v>2</v>
      </c>
      <c r="C28" s="94"/>
      <c r="D28" s="94"/>
      <c r="E28" s="94"/>
      <c r="F28" s="94"/>
      <c r="G28" s="7" t="s">
        <v>3</v>
      </c>
      <c r="H28" s="8" t="s">
        <v>4</v>
      </c>
      <c r="I28" s="95" t="s">
        <v>2</v>
      </c>
      <c r="J28" s="95"/>
      <c r="K28" s="95"/>
      <c r="L28" s="95"/>
      <c r="M28" s="95"/>
      <c r="N28" s="74" t="s">
        <v>4</v>
      </c>
    </row>
    <row r="29" spans="1:14" ht="23.1" customHeight="1">
      <c r="A29" s="9" t="s">
        <v>14</v>
      </c>
      <c r="B29" s="10"/>
      <c r="C29" s="11"/>
      <c r="D29" s="11"/>
      <c r="E29" s="11"/>
      <c r="F29" s="11"/>
      <c r="G29" s="44"/>
      <c r="H29" s="45"/>
      <c r="I29" s="14" t="s">
        <v>29</v>
      </c>
      <c r="J29" s="15"/>
      <c r="K29" s="15"/>
      <c r="L29" s="15"/>
      <c r="M29" s="16"/>
      <c r="N29" s="17">
        <v>13861.13</v>
      </c>
    </row>
    <row r="30" spans="1:14" ht="23.1" customHeight="1">
      <c r="A30" s="19"/>
      <c r="B30" s="40"/>
      <c r="C30" s="41"/>
      <c r="D30" s="41"/>
      <c r="E30" s="41"/>
      <c r="F30" s="42"/>
      <c r="G30" s="12"/>
      <c r="H30" s="43"/>
      <c r="I30" s="57" t="s">
        <v>39</v>
      </c>
      <c r="J30" s="11"/>
      <c r="K30" s="11"/>
      <c r="L30" s="11"/>
      <c r="M30" s="20"/>
      <c r="N30" s="71">
        <v>1807.3</v>
      </c>
    </row>
    <row r="31" spans="1:14" ht="23.1" customHeight="1">
      <c r="A31" s="19"/>
      <c r="B31" s="10"/>
      <c r="C31" s="11"/>
      <c r="D31" s="11"/>
      <c r="E31" s="11"/>
      <c r="F31" s="11"/>
      <c r="G31" s="12"/>
      <c r="H31" s="13"/>
      <c r="I31" s="56" t="s">
        <v>35</v>
      </c>
      <c r="J31" s="53"/>
      <c r="K31" s="53"/>
      <c r="L31" s="53"/>
      <c r="M31" s="54"/>
      <c r="N31" s="55">
        <v>1807.3</v>
      </c>
    </row>
    <row r="32" spans="1:14" ht="23.1" customHeight="1" thickBot="1">
      <c r="A32" s="19"/>
      <c r="B32" s="10"/>
      <c r="C32" s="11"/>
      <c r="D32" s="11"/>
      <c r="E32" s="11"/>
      <c r="F32" s="11"/>
      <c r="G32" s="12"/>
      <c r="H32" s="13"/>
      <c r="I32" s="22"/>
      <c r="J32" s="11"/>
      <c r="K32" s="11"/>
      <c r="L32" s="11"/>
      <c r="M32" s="20"/>
      <c r="N32" s="13"/>
    </row>
    <row r="33" spans="1:14" ht="23.1" customHeight="1" thickBot="1">
      <c r="A33" s="24"/>
      <c r="B33" s="25"/>
      <c r="C33" s="26"/>
      <c r="D33" s="26"/>
      <c r="E33" s="26"/>
      <c r="F33" s="35"/>
      <c r="G33" s="25"/>
      <c r="H33" s="28">
        <f>SUM(H29:H32)</f>
        <v>0</v>
      </c>
      <c r="I33" s="37"/>
      <c r="J33" s="38"/>
      <c r="K33" s="38"/>
      <c r="L33" s="38"/>
      <c r="M33" s="39"/>
      <c r="N33" s="28">
        <f>SUM(N29:N32)</f>
        <v>17475.73</v>
      </c>
    </row>
    <row r="34" spans="1:14" ht="23.1" customHeight="1" thickBot="1">
      <c r="A34" s="87" t="str">
        <f>A25</f>
        <v>ул.Свирская д.82</v>
      </c>
      <c r="B34" s="87"/>
      <c r="C34" s="87"/>
      <c r="D34" s="1"/>
      <c r="E34" s="1"/>
      <c r="F34" s="1"/>
      <c r="G34" s="1"/>
      <c r="H34" s="1"/>
      <c r="I34" s="2"/>
      <c r="J34" s="2"/>
      <c r="K34" s="2"/>
      <c r="L34" s="2"/>
      <c r="M34" s="2"/>
      <c r="N34" s="2"/>
    </row>
    <row r="35" spans="1:14" s="4" customFormat="1" ht="23.1" customHeight="1" thickBot="1">
      <c r="A35" s="84" t="s">
        <v>0</v>
      </c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6"/>
    </row>
    <row r="36" spans="1:14" s="4" customFormat="1" ht="23.1" customHeight="1">
      <c r="A36" s="5"/>
      <c r="B36" s="99" t="s">
        <v>24</v>
      </c>
      <c r="C36" s="100"/>
      <c r="D36" s="100"/>
      <c r="E36" s="100"/>
      <c r="F36" s="100"/>
      <c r="G36" s="100"/>
      <c r="H36" s="100"/>
      <c r="I36" s="96" t="s">
        <v>27</v>
      </c>
      <c r="J36" s="97"/>
      <c r="K36" s="97"/>
      <c r="L36" s="97"/>
      <c r="M36" s="97"/>
      <c r="N36" s="98"/>
    </row>
    <row r="37" spans="1:14" s="4" customFormat="1" ht="23.1" customHeight="1" thickBot="1">
      <c r="A37" s="6" t="s">
        <v>1</v>
      </c>
      <c r="B37" s="94" t="s">
        <v>2</v>
      </c>
      <c r="C37" s="94"/>
      <c r="D37" s="94"/>
      <c r="E37" s="94"/>
      <c r="F37" s="94"/>
      <c r="G37" s="7" t="s">
        <v>3</v>
      </c>
      <c r="H37" s="75" t="s">
        <v>4</v>
      </c>
      <c r="I37" s="101" t="s">
        <v>2</v>
      </c>
      <c r="J37" s="102"/>
      <c r="K37" s="102"/>
      <c r="L37" s="102"/>
      <c r="M37" s="102"/>
      <c r="N37" s="77" t="s">
        <v>4</v>
      </c>
    </row>
    <row r="38" spans="1:14" ht="23.1" customHeight="1">
      <c r="A38" s="9" t="s">
        <v>15</v>
      </c>
      <c r="B38" s="10" t="s">
        <v>40</v>
      </c>
      <c r="C38" s="11"/>
      <c r="D38" s="11"/>
      <c r="E38" s="11"/>
      <c r="F38" s="11"/>
      <c r="G38" s="12"/>
      <c r="H38" s="44">
        <v>5474.81</v>
      </c>
      <c r="I38" s="78" t="s">
        <v>29</v>
      </c>
      <c r="J38" s="15"/>
      <c r="K38" s="15"/>
      <c r="L38" s="15"/>
      <c r="M38" s="16"/>
      <c r="N38" s="79">
        <v>13861.13</v>
      </c>
    </row>
    <row r="39" spans="1:14" ht="23.1" customHeight="1">
      <c r="A39" s="19"/>
      <c r="B39" s="10"/>
      <c r="C39" s="11"/>
      <c r="D39" s="11"/>
      <c r="E39" s="11"/>
      <c r="F39" s="11"/>
      <c r="G39" s="12"/>
      <c r="H39" s="44"/>
      <c r="I39" s="57"/>
      <c r="J39" s="11"/>
      <c r="K39" s="11"/>
      <c r="L39" s="11"/>
      <c r="M39" s="20"/>
      <c r="N39" s="71"/>
    </row>
    <row r="40" spans="1:14" ht="23.1" customHeight="1" thickBot="1">
      <c r="A40" s="19"/>
      <c r="B40" s="10"/>
      <c r="C40" s="11"/>
      <c r="D40" s="11"/>
      <c r="E40" s="11"/>
      <c r="F40" s="11"/>
      <c r="G40" s="12"/>
      <c r="H40" s="44"/>
      <c r="I40" s="57"/>
      <c r="J40" s="11"/>
      <c r="K40" s="11"/>
      <c r="L40" s="11"/>
      <c r="M40" s="20"/>
      <c r="N40" s="71"/>
    </row>
    <row r="41" spans="1:14" ht="23.1" customHeight="1" thickBot="1">
      <c r="A41" s="24"/>
      <c r="B41" s="25"/>
      <c r="C41" s="26"/>
      <c r="D41" s="26"/>
      <c r="E41" s="26"/>
      <c r="F41" s="35"/>
      <c r="G41" s="25"/>
      <c r="H41" s="76">
        <f>SUM(H38:H40)</f>
        <v>5474.81</v>
      </c>
      <c r="I41" s="82"/>
      <c r="J41" s="30"/>
      <c r="K41" s="30"/>
      <c r="L41" s="30"/>
      <c r="M41" s="31"/>
      <c r="N41" s="83">
        <f>SUM(N38:N40)</f>
        <v>13861.13</v>
      </c>
    </row>
    <row r="42" spans="1:14" ht="23.1" customHeight="1" thickBot="1">
      <c r="A42" s="87" t="str">
        <f>A34</f>
        <v>ул.Свирская д.82</v>
      </c>
      <c r="B42" s="87"/>
      <c r="C42" s="87"/>
      <c r="D42" s="1"/>
      <c r="E42" s="1"/>
      <c r="F42" s="1"/>
      <c r="G42" s="1"/>
      <c r="H42" s="1"/>
      <c r="I42" s="2"/>
      <c r="J42" s="2"/>
      <c r="K42" s="2"/>
      <c r="L42" s="2"/>
      <c r="M42" s="2"/>
      <c r="N42" s="2"/>
    </row>
    <row r="43" spans="1:14" s="4" customFormat="1" ht="23.1" customHeight="1" thickBot="1">
      <c r="A43" s="84" t="s">
        <v>0</v>
      </c>
      <c r="B43" s="85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6"/>
    </row>
    <row r="44" spans="1:14" s="4" customFormat="1" ht="23.1" customHeight="1">
      <c r="A44" s="5"/>
      <c r="B44" s="99" t="s">
        <v>24</v>
      </c>
      <c r="C44" s="100"/>
      <c r="D44" s="100"/>
      <c r="E44" s="100"/>
      <c r="F44" s="100"/>
      <c r="G44" s="100"/>
      <c r="H44" s="100"/>
      <c r="I44" s="96" t="s">
        <v>27</v>
      </c>
      <c r="J44" s="97"/>
      <c r="K44" s="97"/>
      <c r="L44" s="97"/>
      <c r="M44" s="97"/>
      <c r="N44" s="98"/>
    </row>
    <row r="45" spans="1:14" s="4" customFormat="1" ht="23.1" customHeight="1" thickBot="1">
      <c r="A45" s="6" t="s">
        <v>1</v>
      </c>
      <c r="B45" s="94" t="s">
        <v>2</v>
      </c>
      <c r="C45" s="94"/>
      <c r="D45" s="94"/>
      <c r="E45" s="94"/>
      <c r="F45" s="94"/>
      <c r="G45" s="7" t="s">
        <v>3</v>
      </c>
      <c r="H45" s="75" t="s">
        <v>4</v>
      </c>
      <c r="I45" s="101" t="s">
        <v>2</v>
      </c>
      <c r="J45" s="102"/>
      <c r="K45" s="102"/>
      <c r="L45" s="102"/>
      <c r="M45" s="102"/>
      <c r="N45" s="77" t="s">
        <v>4</v>
      </c>
    </row>
    <row r="46" spans="1:14" ht="23.1" customHeight="1">
      <c r="A46" s="9" t="s">
        <v>16</v>
      </c>
      <c r="B46" s="10" t="s">
        <v>41</v>
      </c>
      <c r="C46" s="11"/>
      <c r="D46" s="11"/>
      <c r="E46" s="11"/>
      <c r="F46" s="11"/>
      <c r="G46" s="12"/>
      <c r="H46" s="44">
        <v>1404.93</v>
      </c>
      <c r="I46" s="78" t="s">
        <v>29</v>
      </c>
      <c r="J46" s="15"/>
      <c r="K46" s="15"/>
      <c r="L46" s="15"/>
      <c r="M46" s="16"/>
      <c r="N46" s="79">
        <v>13861.13</v>
      </c>
    </row>
    <row r="47" spans="1:14" ht="23.1" customHeight="1">
      <c r="A47" s="19"/>
      <c r="B47" s="10"/>
      <c r="C47" s="11"/>
      <c r="D47" s="11"/>
      <c r="E47" s="11"/>
      <c r="F47" s="11"/>
      <c r="G47" s="12"/>
      <c r="H47" s="44"/>
      <c r="I47" s="56" t="s">
        <v>35</v>
      </c>
      <c r="J47" s="53"/>
      <c r="K47" s="53"/>
      <c r="L47" s="53"/>
      <c r="M47" s="53"/>
      <c r="N47" s="80">
        <v>1807.3</v>
      </c>
    </row>
    <row r="48" spans="1:14" ht="23.1" customHeight="1">
      <c r="A48" s="19"/>
      <c r="B48" s="10"/>
      <c r="C48" s="11"/>
      <c r="D48" s="11"/>
      <c r="E48" s="11"/>
      <c r="F48" s="11"/>
      <c r="G48" s="12"/>
      <c r="H48" s="44"/>
      <c r="I48" s="57"/>
      <c r="J48" s="15"/>
      <c r="K48" s="15"/>
      <c r="L48" s="15"/>
      <c r="M48" s="15"/>
      <c r="N48" s="81"/>
    </row>
    <row r="49" spans="1:14" ht="23.1" customHeight="1" thickBot="1">
      <c r="A49" s="19"/>
      <c r="B49" s="10"/>
      <c r="C49" s="11"/>
      <c r="D49" s="11"/>
      <c r="E49" s="11"/>
      <c r="F49" s="11"/>
      <c r="G49" s="12"/>
      <c r="H49" s="44"/>
      <c r="I49" s="57"/>
      <c r="J49" s="11"/>
      <c r="K49" s="11"/>
      <c r="L49" s="11"/>
      <c r="M49" s="11"/>
      <c r="N49" s="58"/>
    </row>
    <row r="50" spans="1:14" ht="23.1" customHeight="1" thickBot="1">
      <c r="A50" s="24"/>
      <c r="B50" s="25"/>
      <c r="C50" s="26"/>
      <c r="D50" s="26"/>
      <c r="E50" s="26"/>
      <c r="F50" s="35"/>
      <c r="G50" s="25"/>
      <c r="H50" s="76">
        <f>SUM(H46:H49)</f>
        <v>1404.93</v>
      </c>
      <c r="I50" s="82"/>
      <c r="J50" s="30"/>
      <c r="K50" s="30"/>
      <c r="L50" s="30"/>
      <c r="M50" s="31"/>
      <c r="N50" s="83">
        <f>SUM(N46:N49)</f>
        <v>15668.429999999998</v>
      </c>
    </row>
    <row r="51" spans="1:14" ht="23.1" customHeight="1" thickBot="1">
      <c r="A51" s="87" t="str">
        <f>A42</f>
        <v>ул.Свирская д.82</v>
      </c>
      <c r="B51" s="87"/>
      <c r="C51" s="87"/>
      <c r="D51" s="1"/>
      <c r="E51" s="1"/>
      <c r="F51" s="1"/>
      <c r="G51" s="1"/>
      <c r="H51" s="1"/>
      <c r="I51" s="2"/>
      <c r="J51" s="2"/>
      <c r="K51" s="2"/>
      <c r="L51" s="2"/>
      <c r="M51" s="2"/>
      <c r="N51" s="2"/>
    </row>
    <row r="52" spans="1:14" s="4" customFormat="1" ht="23.1" customHeight="1" thickBot="1">
      <c r="A52" s="84" t="s">
        <v>0</v>
      </c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6"/>
    </row>
    <row r="53" spans="1:14" s="4" customFormat="1" ht="23.1" customHeight="1" thickBot="1">
      <c r="A53" s="5"/>
      <c r="B53" s="99" t="s">
        <v>24</v>
      </c>
      <c r="C53" s="100"/>
      <c r="D53" s="100"/>
      <c r="E53" s="100"/>
      <c r="F53" s="100"/>
      <c r="G53" s="100"/>
      <c r="H53" s="100"/>
      <c r="I53" s="91" t="s">
        <v>27</v>
      </c>
      <c r="J53" s="92"/>
      <c r="K53" s="92"/>
      <c r="L53" s="92"/>
      <c r="M53" s="92"/>
      <c r="N53" s="93"/>
    </row>
    <row r="54" spans="1:14" s="4" customFormat="1" ht="23.1" customHeight="1" thickBot="1">
      <c r="A54" s="6" t="s">
        <v>1</v>
      </c>
      <c r="B54" s="94" t="s">
        <v>2</v>
      </c>
      <c r="C54" s="94"/>
      <c r="D54" s="94"/>
      <c r="E54" s="94"/>
      <c r="F54" s="94"/>
      <c r="G54" s="7" t="s">
        <v>3</v>
      </c>
      <c r="H54" s="8" t="s">
        <v>4</v>
      </c>
      <c r="I54" s="95" t="s">
        <v>2</v>
      </c>
      <c r="J54" s="95"/>
      <c r="K54" s="95"/>
      <c r="L54" s="95"/>
      <c r="M54" s="95"/>
      <c r="N54" s="74" t="s">
        <v>4</v>
      </c>
    </row>
    <row r="55" spans="1:14" ht="23.1" customHeight="1">
      <c r="A55" s="9" t="s">
        <v>17</v>
      </c>
      <c r="B55" s="10"/>
      <c r="C55" s="11"/>
      <c r="D55" s="11"/>
      <c r="E55" s="11"/>
      <c r="F55" s="11"/>
      <c r="G55" s="12"/>
      <c r="H55" s="13"/>
      <c r="I55" s="14" t="s">
        <v>29</v>
      </c>
      <c r="J55" s="15"/>
      <c r="K55" s="15"/>
      <c r="L55" s="15"/>
      <c r="M55" s="16"/>
      <c r="N55" s="17">
        <v>13861.13</v>
      </c>
    </row>
    <row r="56" spans="1:14" ht="23.1" customHeight="1">
      <c r="A56" s="19"/>
      <c r="B56" s="10"/>
      <c r="C56" s="11"/>
      <c r="D56" s="11"/>
      <c r="E56" s="11"/>
      <c r="F56" s="11"/>
      <c r="G56" s="12"/>
      <c r="H56" s="13"/>
      <c r="I56" s="67" t="s">
        <v>30</v>
      </c>
      <c r="J56" s="53"/>
      <c r="K56" s="53"/>
      <c r="L56" s="53"/>
      <c r="M56" s="53"/>
      <c r="N56" s="59">
        <f>1314.11</f>
        <v>1314.11</v>
      </c>
    </row>
    <row r="57" spans="1:14" ht="23.1" customHeight="1" thickBot="1">
      <c r="A57" s="19"/>
      <c r="B57" s="10"/>
      <c r="C57" s="11"/>
      <c r="D57" s="11"/>
      <c r="E57" s="11"/>
      <c r="F57" s="11"/>
      <c r="G57" s="12"/>
      <c r="H57" s="13"/>
      <c r="I57" s="22"/>
      <c r="J57" s="11"/>
      <c r="K57" s="11"/>
      <c r="L57" s="11"/>
      <c r="M57" s="20"/>
      <c r="N57" s="46"/>
    </row>
    <row r="58" spans="1:14" ht="23.1" customHeight="1" thickBot="1">
      <c r="A58" s="24"/>
      <c r="B58" s="25"/>
      <c r="C58" s="26"/>
      <c r="D58" s="26"/>
      <c r="E58" s="26"/>
      <c r="F58" s="35"/>
      <c r="G58" s="25"/>
      <c r="H58" s="28">
        <f>SUM(H55:H57)</f>
        <v>0</v>
      </c>
      <c r="I58" s="37"/>
      <c r="J58" s="38"/>
      <c r="K58" s="38"/>
      <c r="L58" s="38"/>
      <c r="M58" s="39"/>
      <c r="N58" s="28">
        <f>SUM(N55:N57)</f>
        <v>15175.24</v>
      </c>
    </row>
    <row r="59" spans="1:14" ht="23.1" customHeight="1" thickBot="1">
      <c r="A59" s="87" t="str">
        <f>A51</f>
        <v>ул.Свирская д.82</v>
      </c>
      <c r="B59" s="87"/>
      <c r="C59" s="87"/>
      <c r="D59" s="1"/>
      <c r="E59" s="1"/>
      <c r="F59" s="1"/>
      <c r="G59" s="1"/>
      <c r="H59" s="1"/>
      <c r="I59" s="2"/>
      <c r="J59" s="2"/>
      <c r="K59" s="2"/>
      <c r="L59" s="2"/>
      <c r="M59" s="2"/>
      <c r="N59" s="2"/>
    </row>
    <row r="60" spans="1:14" s="4" customFormat="1" ht="23.1" customHeight="1" thickBot="1">
      <c r="A60" s="84" t="s">
        <v>0</v>
      </c>
      <c r="B60" s="85"/>
      <c r="C60" s="85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6"/>
    </row>
    <row r="61" spans="1:14" s="4" customFormat="1" ht="23.1" customHeight="1" thickBot="1">
      <c r="A61" s="5"/>
      <c r="B61" s="99" t="s">
        <v>24</v>
      </c>
      <c r="C61" s="100"/>
      <c r="D61" s="100"/>
      <c r="E61" s="100"/>
      <c r="F61" s="100"/>
      <c r="G61" s="100"/>
      <c r="H61" s="100"/>
      <c r="I61" s="91" t="s">
        <v>27</v>
      </c>
      <c r="J61" s="92"/>
      <c r="K61" s="92"/>
      <c r="L61" s="92"/>
      <c r="M61" s="92"/>
      <c r="N61" s="93"/>
    </row>
    <row r="62" spans="1:14" s="4" customFormat="1" ht="23.1" customHeight="1" thickBot="1">
      <c r="A62" s="6" t="s">
        <v>1</v>
      </c>
      <c r="B62" s="94" t="s">
        <v>2</v>
      </c>
      <c r="C62" s="94"/>
      <c r="D62" s="94"/>
      <c r="E62" s="94"/>
      <c r="F62" s="94"/>
      <c r="G62" s="7" t="s">
        <v>3</v>
      </c>
      <c r="H62" s="8" t="s">
        <v>4</v>
      </c>
      <c r="I62" s="95" t="s">
        <v>2</v>
      </c>
      <c r="J62" s="95"/>
      <c r="K62" s="95"/>
      <c r="L62" s="95"/>
      <c r="M62" s="95"/>
      <c r="N62" s="74" t="s">
        <v>4</v>
      </c>
    </row>
    <row r="63" spans="1:14" ht="23.1" customHeight="1">
      <c r="A63" s="9" t="s">
        <v>18</v>
      </c>
      <c r="B63" s="10"/>
      <c r="C63" s="11"/>
      <c r="D63" s="11"/>
      <c r="E63" s="11"/>
      <c r="F63" s="11"/>
      <c r="G63" s="12"/>
      <c r="H63" s="13"/>
      <c r="I63" s="14" t="s">
        <v>29</v>
      </c>
      <c r="J63" s="15"/>
      <c r="K63" s="15"/>
      <c r="L63" s="15"/>
      <c r="M63" s="16"/>
      <c r="N63" s="17">
        <v>13861.13</v>
      </c>
    </row>
    <row r="64" spans="1:14" ht="23.1" customHeight="1">
      <c r="A64" s="19"/>
      <c r="B64" s="10"/>
      <c r="C64" s="11"/>
      <c r="D64" s="11"/>
      <c r="E64" s="11"/>
      <c r="F64" s="11"/>
      <c r="G64" s="12"/>
      <c r="H64" s="13"/>
      <c r="I64" s="67" t="s">
        <v>30</v>
      </c>
      <c r="J64" s="11"/>
      <c r="K64" s="11"/>
      <c r="L64" s="11"/>
      <c r="M64" s="20"/>
      <c r="N64" s="23">
        <f>547.39+2*930.75</f>
        <v>2408.89</v>
      </c>
    </row>
    <row r="65" spans="1:14" ht="23.1" customHeight="1" thickBot="1">
      <c r="A65" s="19"/>
      <c r="B65" s="10"/>
      <c r="C65" s="11"/>
      <c r="D65" s="11"/>
      <c r="E65" s="18"/>
      <c r="F65" s="18"/>
      <c r="G65" s="12"/>
      <c r="H65" s="13"/>
      <c r="J65" s="65"/>
      <c r="K65" s="65"/>
      <c r="L65" s="65"/>
      <c r="M65" s="66"/>
      <c r="N65" s="68"/>
    </row>
    <row r="66" spans="1:14" ht="23.1" customHeight="1" thickBot="1">
      <c r="A66" s="24"/>
      <c r="B66" s="25"/>
      <c r="C66" s="26"/>
      <c r="D66" s="26"/>
      <c r="E66" s="26"/>
      <c r="F66" s="35"/>
      <c r="G66" s="25"/>
      <c r="H66" s="28">
        <f>SUM(H63:H65)</f>
        <v>0</v>
      </c>
      <c r="I66" s="37"/>
      <c r="J66" s="38"/>
      <c r="K66" s="38"/>
      <c r="L66" s="38"/>
      <c r="M66" s="39"/>
      <c r="N66" s="28">
        <f>SUM(N63:N65)</f>
        <v>16270.019999999999</v>
      </c>
    </row>
    <row r="67" spans="1:14" ht="23.1" customHeight="1" thickBot="1">
      <c r="A67" s="87" t="str">
        <f>A59</f>
        <v>ул.Свирская д.82</v>
      </c>
      <c r="B67" s="87"/>
      <c r="C67" s="87"/>
      <c r="D67" s="1"/>
      <c r="E67" s="1"/>
      <c r="F67" s="1"/>
      <c r="G67" s="1"/>
      <c r="H67" s="1"/>
      <c r="I67" s="2"/>
      <c r="J67" s="2"/>
      <c r="K67" s="2"/>
      <c r="L67" s="2"/>
      <c r="M67" s="2"/>
      <c r="N67" s="2"/>
    </row>
    <row r="68" spans="1:14" s="4" customFormat="1" ht="23.1" customHeight="1" thickBot="1">
      <c r="A68" s="84" t="s">
        <v>0</v>
      </c>
      <c r="B68" s="85"/>
      <c r="C68" s="85"/>
      <c r="D68" s="85"/>
      <c r="E68" s="85"/>
      <c r="F68" s="85"/>
      <c r="G68" s="85"/>
      <c r="H68" s="85"/>
      <c r="I68" s="85"/>
      <c r="J68" s="85"/>
      <c r="K68" s="85"/>
      <c r="L68" s="85"/>
      <c r="M68" s="85"/>
      <c r="N68" s="86"/>
    </row>
    <row r="69" spans="1:14" s="4" customFormat="1" ht="23.1" customHeight="1" thickBot="1">
      <c r="A69" s="5"/>
      <c r="B69" s="99" t="s">
        <v>24</v>
      </c>
      <c r="C69" s="100"/>
      <c r="D69" s="100"/>
      <c r="E69" s="100"/>
      <c r="F69" s="100"/>
      <c r="G69" s="100"/>
      <c r="H69" s="100"/>
      <c r="I69" s="91" t="s">
        <v>27</v>
      </c>
      <c r="J69" s="92"/>
      <c r="K69" s="92"/>
      <c r="L69" s="92"/>
      <c r="M69" s="92"/>
      <c r="N69" s="93"/>
    </row>
    <row r="70" spans="1:14" s="4" customFormat="1" ht="23.1" customHeight="1" thickBot="1">
      <c r="A70" s="6" t="s">
        <v>1</v>
      </c>
      <c r="B70" s="94" t="s">
        <v>2</v>
      </c>
      <c r="C70" s="94"/>
      <c r="D70" s="94"/>
      <c r="E70" s="94"/>
      <c r="F70" s="94"/>
      <c r="G70" s="7" t="s">
        <v>3</v>
      </c>
      <c r="H70" s="8" t="s">
        <v>4</v>
      </c>
      <c r="I70" s="95" t="s">
        <v>2</v>
      </c>
      <c r="J70" s="95"/>
      <c r="K70" s="95"/>
      <c r="L70" s="95"/>
      <c r="M70" s="95"/>
      <c r="N70" s="74" t="s">
        <v>4</v>
      </c>
    </row>
    <row r="71" spans="1:14" ht="23.1" customHeight="1">
      <c r="A71" s="9" t="s">
        <v>19</v>
      </c>
      <c r="B71" s="10" t="s">
        <v>31</v>
      </c>
      <c r="C71" s="11"/>
      <c r="D71" s="11"/>
      <c r="E71" s="11"/>
      <c r="F71" s="11"/>
      <c r="G71" s="12"/>
      <c r="H71" s="13">
        <v>782.71</v>
      </c>
      <c r="I71" s="14" t="s">
        <v>29</v>
      </c>
      <c r="J71" s="15"/>
      <c r="K71" s="15"/>
      <c r="L71" s="15"/>
      <c r="M71" s="16"/>
      <c r="N71" s="17">
        <v>13861.13</v>
      </c>
    </row>
    <row r="72" spans="1:14" ht="23.1" customHeight="1">
      <c r="A72" s="9"/>
      <c r="B72" s="10" t="s">
        <v>34</v>
      </c>
      <c r="C72" s="11"/>
      <c r="D72" s="11"/>
      <c r="E72" s="11"/>
      <c r="F72" s="11"/>
      <c r="G72" s="12"/>
      <c r="H72" s="13">
        <v>2409.66</v>
      </c>
      <c r="I72" s="22" t="s">
        <v>30</v>
      </c>
      <c r="J72" s="11"/>
      <c r="K72" s="11"/>
      <c r="L72" s="11"/>
      <c r="M72" s="20"/>
      <c r="N72" s="13">
        <f>930.75*4</f>
        <v>3723</v>
      </c>
    </row>
    <row r="73" spans="1:14" ht="23.1" customHeight="1">
      <c r="A73" s="19"/>
      <c r="B73" s="10" t="s">
        <v>42</v>
      </c>
      <c r="C73" s="11"/>
      <c r="D73" s="11"/>
      <c r="E73" s="11"/>
      <c r="F73" s="34"/>
      <c r="G73" s="12"/>
      <c r="H73" s="13">
        <v>3868.38</v>
      </c>
      <c r="I73" s="56" t="s">
        <v>35</v>
      </c>
      <c r="J73" s="11"/>
      <c r="K73" s="11"/>
      <c r="L73" s="11"/>
      <c r="M73" s="20"/>
      <c r="N73" s="13">
        <v>1446.46</v>
      </c>
    </row>
    <row r="74" spans="1:14" ht="23.1" customHeight="1">
      <c r="A74" s="19"/>
      <c r="B74" s="10" t="s">
        <v>43</v>
      </c>
      <c r="C74" s="11"/>
      <c r="D74" s="11"/>
      <c r="E74" s="11"/>
      <c r="F74" s="34"/>
      <c r="G74" s="12"/>
      <c r="H74" s="13">
        <v>60600</v>
      </c>
      <c r="I74" s="22"/>
      <c r="J74" s="11"/>
      <c r="K74" s="11"/>
      <c r="L74" s="11"/>
      <c r="M74" s="20"/>
      <c r="N74" s="13"/>
    </row>
    <row r="75" spans="1:14" ht="23.1" customHeight="1" thickBot="1">
      <c r="A75" s="19"/>
      <c r="B75" s="10"/>
      <c r="C75" s="11"/>
      <c r="D75" s="11"/>
      <c r="E75" s="11"/>
      <c r="F75" s="11"/>
      <c r="G75" s="12"/>
      <c r="H75" s="13"/>
      <c r="I75" s="22"/>
      <c r="J75" s="11"/>
      <c r="K75" s="11"/>
      <c r="L75" s="11"/>
      <c r="M75" s="20"/>
      <c r="N75" s="46"/>
    </row>
    <row r="76" spans="1:14" ht="23.1" customHeight="1" thickBot="1">
      <c r="A76" s="24"/>
      <c r="B76" s="25"/>
      <c r="C76" s="26"/>
      <c r="D76" s="26"/>
      <c r="E76" s="26"/>
      <c r="F76" s="35"/>
      <c r="G76" s="25"/>
      <c r="H76" s="28">
        <f>SUM(H71:H75)</f>
        <v>67660.75</v>
      </c>
      <c r="I76" s="37"/>
      <c r="J76" s="38"/>
      <c r="K76" s="38"/>
      <c r="L76" s="38"/>
      <c r="M76" s="39"/>
      <c r="N76" s="28">
        <f>SUM(N71:N75)</f>
        <v>19030.589999999997</v>
      </c>
    </row>
    <row r="77" spans="1:14" ht="23.1" customHeight="1" thickBot="1">
      <c r="A77" s="87" t="str">
        <f>A67</f>
        <v>ул.Свирская д.82</v>
      </c>
      <c r="B77" s="87"/>
      <c r="C77" s="87"/>
      <c r="D77" s="1"/>
      <c r="E77" s="1"/>
      <c r="F77" s="1"/>
      <c r="G77" s="1"/>
      <c r="H77" s="1"/>
      <c r="I77" s="2"/>
      <c r="J77" s="2"/>
      <c r="K77" s="2"/>
      <c r="L77" s="2"/>
      <c r="M77" s="2"/>
      <c r="N77" s="2"/>
    </row>
    <row r="78" spans="1:14" s="4" customFormat="1" ht="23.1" customHeight="1" thickBot="1">
      <c r="A78" s="84" t="s">
        <v>0</v>
      </c>
      <c r="B78" s="85"/>
      <c r="C78" s="85"/>
      <c r="D78" s="85"/>
      <c r="E78" s="85"/>
      <c r="F78" s="85"/>
      <c r="G78" s="85"/>
      <c r="H78" s="85"/>
      <c r="I78" s="85"/>
      <c r="J78" s="85"/>
      <c r="K78" s="85"/>
      <c r="L78" s="85"/>
      <c r="M78" s="85"/>
      <c r="N78" s="86"/>
    </row>
    <row r="79" spans="1:14" s="4" customFormat="1" ht="23.1" customHeight="1" thickBot="1">
      <c r="A79" s="5"/>
      <c r="B79" s="99" t="s">
        <v>24</v>
      </c>
      <c r="C79" s="100"/>
      <c r="D79" s="100"/>
      <c r="E79" s="100"/>
      <c r="F79" s="100"/>
      <c r="G79" s="100"/>
      <c r="H79" s="100"/>
      <c r="I79" s="91" t="s">
        <v>27</v>
      </c>
      <c r="J79" s="92"/>
      <c r="K79" s="92"/>
      <c r="L79" s="92"/>
      <c r="M79" s="92"/>
      <c r="N79" s="93"/>
    </row>
    <row r="80" spans="1:14" s="4" customFormat="1" ht="23.1" customHeight="1" thickBot="1">
      <c r="A80" s="6" t="s">
        <v>1</v>
      </c>
      <c r="B80" s="94" t="s">
        <v>2</v>
      </c>
      <c r="C80" s="94"/>
      <c r="D80" s="94"/>
      <c r="E80" s="94"/>
      <c r="F80" s="94"/>
      <c r="G80" s="7" t="s">
        <v>3</v>
      </c>
      <c r="H80" s="8" t="s">
        <v>4</v>
      </c>
      <c r="I80" s="95" t="s">
        <v>2</v>
      </c>
      <c r="J80" s="95"/>
      <c r="K80" s="95"/>
      <c r="L80" s="95"/>
      <c r="M80" s="95"/>
      <c r="N80" s="74" t="s">
        <v>4</v>
      </c>
    </row>
    <row r="81" spans="1:14" ht="23.1" customHeight="1">
      <c r="A81" s="9" t="s">
        <v>20</v>
      </c>
      <c r="B81" s="10" t="s">
        <v>43</v>
      </c>
      <c r="C81" s="11"/>
      <c r="D81" s="11"/>
      <c r="E81" s="11"/>
      <c r="F81" s="11"/>
      <c r="G81" s="12"/>
      <c r="H81" s="13">
        <v>69000</v>
      </c>
      <c r="I81" s="14" t="s">
        <v>29</v>
      </c>
      <c r="J81" s="15"/>
      <c r="K81" s="15"/>
      <c r="L81" s="15"/>
      <c r="M81" s="16"/>
      <c r="N81" s="17">
        <v>13861.13</v>
      </c>
    </row>
    <row r="82" spans="1:14" ht="23.1" customHeight="1">
      <c r="A82" s="9"/>
      <c r="B82" s="10" t="s">
        <v>31</v>
      </c>
      <c r="C82" s="11"/>
      <c r="D82" s="11"/>
      <c r="E82" s="11"/>
      <c r="F82" s="20"/>
      <c r="G82" s="21"/>
      <c r="H82" s="13">
        <f>335.63+1081.53</f>
        <v>1417.1599999999999</v>
      </c>
      <c r="I82" s="22" t="s">
        <v>30</v>
      </c>
      <c r="J82" s="11"/>
      <c r="K82" s="11"/>
      <c r="L82" s="11"/>
      <c r="M82" s="20"/>
      <c r="N82" s="13">
        <f>547.39*3</f>
        <v>1642.17</v>
      </c>
    </row>
    <row r="83" spans="1:14" ht="23.1" customHeight="1">
      <c r="A83" s="19"/>
      <c r="B83" s="10" t="s">
        <v>44</v>
      </c>
      <c r="C83" s="11"/>
      <c r="D83" s="11"/>
      <c r="E83" s="11"/>
      <c r="F83" s="11"/>
      <c r="G83" s="12"/>
      <c r="H83" s="13">
        <v>8559.2999999999993</v>
      </c>
      <c r="I83" s="60" t="s">
        <v>39</v>
      </c>
      <c r="J83" s="53"/>
      <c r="K83" s="53"/>
      <c r="L83" s="53"/>
      <c r="M83" s="54"/>
      <c r="N83" s="70">
        <v>1807.65</v>
      </c>
    </row>
    <row r="84" spans="1:14" ht="23.1" customHeight="1" thickBot="1">
      <c r="A84" s="19"/>
      <c r="B84" s="10"/>
      <c r="C84" s="11"/>
      <c r="D84" s="11"/>
      <c r="E84" s="11"/>
      <c r="F84" s="11"/>
      <c r="G84" s="12"/>
      <c r="H84" s="13"/>
      <c r="I84" s="14"/>
      <c r="J84" s="15"/>
      <c r="K84" s="15"/>
      <c r="L84" s="15"/>
      <c r="M84" s="16"/>
      <c r="N84" s="17"/>
    </row>
    <row r="85" spans="1:14" ht="23.1" customHeight="1" thickBot="1">
      <c r="A85" s="24"/>
      <c r="B85" s="25"/>
      <c r="C85" s="26"/>
      <c r="D85" s="26"/>
      <c r="E85" s="26"/>
      <c r="F85" s="35"/>
      <c r="G85" s="25"/>
      <c r="H85" s="28">
        <f>SUM(H81:H84)</f>
        <v>78976.460000000006</v>
      </c>
      <c r="I85" s="37"/>
      <c r="J85" s="38"/>
      <c r="K85" s="38"/>
      <c r="L85" s="38"/>
      <c r="M85" s="39"/>
      <c r="N85" s="28">
        <f>SUM(N81:N84)</f>
        <v>17310.95</v>
      </c>
    </row>
    <row r="86" spans="1:14" ht="23.1" customHeight="1" thickBot="1">
      <c r="A86" s="87" t="str">
        <f>A77</f>
        <v>ул.Свирская д.82</v>
      </c>
      <c r="B86" s="87"/>
      <c r="C86" s="87"/>
      <c r="D86" s="1"/>
      <c r="E86" s="1"/>
      <c r="F86" s="1"/>
      <c r="G86" s="1"/>
      <c r="H86" s="1"/>
      <c r="I86" s="2"/>
      <c r="J86" s="2"/>
      <c r="K86" s="2"/>
      <c r="L86" s="2"/>
      <c r="M86" s="2"/>
      <c r="N86" s="2"/>
    </row>
    <row r="87" spans="1:14" s="4" customFormat="1" ht="23.1" customHeight="1" thickBot="1">
      <c r="A87" s="84" t="s">
        <v>0</v>
      </c>
      <c r="B87" s="85"/>
      <c r="C87" s="85"/>
      <c r="D87" s="85"/>
      <c r="E87" s="85"/>
      <c r="F87" s="85"/>
      <c r="G87" s="85"/>
      <c r="H87" s="85"/>
      <c r="I87" s="85"/>
      <c r="J87" s="85"/>
      <c r="K87" s="85"/>
      <c r="L87" s="85"/>
      <c r="M87" s="85"/>
      <c r="N87" s="86"/>
    </row>
    <row r="88" spans="1:14" s="4" customFormat="1" ht="23.1" customHeight="1" thickBot="1">
      <c r="A88" s="5"/>
      <c r="B88" s="99" t="s">
        <v>24</v>
      </c>
      <c r="C88" s="100"/>
      <c r="D88" s="100"/>
      <c r="E88" s="100"/>
      <c r="F88" s="100"/>
      <c r="G88" s="100"/>
      <c r="H88" s="100"/>
      <c r="I88" s="91" t="s">
        <v>27</v>
      </c>
      <c r="J88" s="92"/>
      <c r="K88" s="92"/>
      <c r="L88" s="92"/>
      <c r="M88" s="92"/>
      <c r="N88" s="93"/>
    </row>
    <row r="89" spans="1:14" s="4" customFormat="1" ht="23.1" customHeight="1" thickBot="1">
      <c r="A89" s="6" t="s">
        <v>1</v>
      </c>
      <c r="B89" s="94" t="s">
        <v>2</v>
      </c>
      <c r="C89" s="94"/>
      <c r="D89" s="94"/>
      <c r="E89" s="94"/>
      <c r="F89" s="94"/>
      <c r="G89" s="7" t="s">
        <v>3</v>
      </c>
      <c r="H89" s="8" t="s">
        <v>4</v>
      </c>
      <c r="I89" s="95" t="s">
        <v>2</v>
      </c>
      <c r="J89" s="95"/>
      <c r="K89" s="95"/>
      <c r="L89" s="95"/>
      <c r="M89" s="95"/>
      <c r="N89" s="74" t="s">
        <v>4</v>
      </c>
    </row>
    <row r="90" spans="1:14" ht="23.1" customHeight="1">
      <c r="A90" s="9" t="s">
        <v>21</v>
      </c>
      <c r="B90" s="10" t="s">
        <v>31</v>
      </c>
      <c r="C90" s="11"/>
      <c r="D90" s="11"/>
      <c r="E90" s="11"/>
      <c r="F90" s="11"/>
      <c r="G90" s="12"/>
      <c r="H90" s="13">
        <v>1169.8599999999999</v>
      </c>
      <c r="I90" s="14" t="s">
        <v>29</v>
      </c>
      <c r="J90" s="15"/>
      <c r="K90" s="15"/>
      <c r="L90" s="15"/>
      <c r="M90" s="16"/>
      <c r="N90" s="17">
        <v>13861.13</v>
      </c>
    </row>
    <row r="91" spans="1:14" ht="23.1" customHeight="1">
      <c r="A91" s="9"/>
      <c r="B91" s="10" t="s">
        <v>45</v>
      </c>
      <c r="C91" s="11"/>
      <c r="D91" s="11"/>
      <c r="E91" s="18"/>
      <c r="F91" s="18"/>
      <c r="G91" s="12"/>
      <c r="H91" s="13">
        <v>3435.62</v>
      </c>
      <c r="I91" s="22" t="s">
        <v>30</v>
      </c>
      <c r="J91" s="61"/>
      <c r="K91" s="61"/>
      <c r="L91" s="61"/>
      <c r="M91" s="62"/>
      <c r="N91" s="63">
        <f>4*930.75</f>
        <v>3723</v>
      </c>
    </row>
    <row r="92" spans="1:14" ht="23.1" customHeight="1">
      <c r="A92" s="19"/>
      <c r="B92" s="10"/>
      <c r="C92" s="11"/>
      <c r="D92" s="11"/>
      <c r="E92" s="11"/>
      <c r="F92" s="11"/>
      <c r="G92" s="12"/>
      <c r="H92" s="13"/>
      <c r="I92" s="22" t="s">
        <v>36</v>
      </c>
      <c r="J92" s="11"/>
      <c r="K92" s="11"/>
      <c r="L92" s="11"/>
      <c r="M92" s="20"/>
      <c r="N92" s="46">
        <v>14543.26</v>
      </c>
    </row>
    <row r="93" spans="1:14" ht="23.1" customHeight="1" thickBot="1">
      <c r="A93" s="19"/>
      <c r="B93" s="10"/>
      <c r="C93" s="11"/>
      <c r="D93" s="11"/>
      <c r="E93" s="11"/>
      <c r="F93" s="11"/>
      <c r="G93" s="12"/>
      <c r="H93" s="13"/>
      <c r="I93" s="14"/>
      <c r="J93" s="15"/>
      <c r="K93" s="15"/>
      <c r="L93" s="15"/>
      <c r="M93" s="16"/>
      <c r="N93" s="17"/>
    </row>
    <row r="94" spans="1:14" ht="23.1" customHeight="1" thickBot="1">
      <c r="A94" s="24"/>
      <c r="B94" s="25"/>
      <c r="C94" s="26"/>
      <c r="D94" s="26"/>
      <c r="E94" s="26"/>
      <c r="F94" s="35"/>
      <c r="G94" s="25"/>
      <c r="H94" s="28">
        <f>SUM(H90:H93)</f>
        <v>4605.4799999999996</v>
      </c>
      <c r="I94" s="37"/>
      <c r="J94" s="38"/>
      <c r="K94" s="38"/>
      <c r="L94" s="38"/>
      <c r="M94" s="39"/>
      <c r="N94" s="28">
        <f>SUM(N90:N93)</f>
        <v>32127.39</v>
      </c>
    </row>
    <row r="95" spans="1:14" ht="23.1" customHeight="1" thickBot="1">
      <c r="A95" s="87" t="str">
        <f>A86</f>
        <v>ул.Свирская д.82</v>
      </c>
      <c r="B95" s="87"/>
      <c r="C95" s="87"/>
      <c r="D95" s="1"/>
      <c r="E95" s="1"/>
      <c r="F95" s="1"/>
      <c r="G95" s="1"/>
      <c r="H95" s="1"/>
      <c r="I95" s="2"/>
      <c r="J95" s="2"/>
      <c r="K95" s="2"/>
      <c r="L95" s="2"/>
      <c r="M95" s="2"/>
      <c r="N95" s="2"/>
    </row>
    <row r="96" spans="1:14" s="4" customFormat="1" ht="23.1" customHeight="1" thickBot="1">
      <c r="A96" s="84" t="s">
        <v>0</v>
      </c>
      <c r="B96" s="85"/>
      <c r="C96" s="85"/>
      <c r="D96" s="85"/>
      <c r="E96" s="85"/>
      <c r="F96" s="85"/>
      <c r="G96" s="85"/>
      <c r="H96" s="85"/>
      <c r="I96" s="85"/>
      <c r="J96" s="85"/>
      <c r="K96" s="85"/>
      <c r="L96" s="85"/>
      <c r="M96" s="85"/>
      <c r="N96" s="86"/>
    </row>
    <row r="97" spans="1:14" s="4" customFormat="1" ht="23.1" customHeight="1" thickBot="1">
      <c r="A97" s="5"/>
      <c r="B97" s="99" t="s">
        <v>24</v>
      </c>
      <c r="C97" s="100"/>
      <c r="D97" s="100"/>
      <c r="E97" s="100"/>
      <c r="F97" s="100"/>
      <c r="G97" s="100"/>
      <c r="H97" s="100"/>
      <c r="I97" s="91" t="s">
        <v>27</v>
      </c>
      <c r="J97" s="92"/>
      <c r="K97" s="92"/>
      <c r="L97" s="92"/>
      <c r="M97" s="92"/>
      <c r="N97" s="93"/>
    </row>
    <row r="98" spans="1:14" s="4" customFormat="1" ht="23.1" customHeight="1" thickBot="1">
      <c r="A98" s="6" t="s">
        <v>1</v>
      </c>
      <c r="B98" s="94" t="s">
        <v>2</v>
      </c>
      <c r="C98" s="94"/>
      <c r="D98" s="94"/>
      <c r="E98" s="94"/>
      <c r="F98" s="94"/>
      <c r="G98" s="7" t="s">
        <v>3</v>
      </c>
      <c r="H98" s="8" t="s">
        <v>4</v>
      </c>
      <c r="I98" s="95" t="s">
        <v>2</v>
      </c>
      <c r="J98" s="95"/>
      <c r="K98" s="95"/>
      <c r="L98" s="95"/>
      <c r="M98" s="95"/>
      <c r="N98" s="74" t="s">
        <v>4</v>
      </c>
    </row>
    <row r="99" spans="1:14" ht="23.1" customHeight="1">
      <c r="A99" s="9" t="s">
        <v>22</v>
      </c>
      <c r="B99" s="10" t="s">
        <v>31</v>
      </c>
      <c r="C99" s="11"/>
      <c r="D99" s="11"/>
      <c r="E99" s="18"/>
      <c r="F99" s="18"/>
      <c r="G99" s="12"/>
      <c r="H99" s="13">
        <v>709.78</v>
      </c>
      <c r="I99" s="14" t="s">
        <v>29</v>
      </c>
      <c r="J99" s="15"/>
      <c r="K99" s="15"/>
      <c r="L99" s="15"/>
      <c r="M99" s="16"/>
      <c r="N99" s="17">
        <v>13861.13</v>
      </c>
    </row>
    <row r="100" spans="1:14" ht="23.1" customHeight="1" thickBot="1">
      <c r="A100" s="19"/>
      <c r="B100" s="10"/>
      <c r="C100" s="11"/>
      <c r="D100" s="11"/>
      <c r="E100" s="11"/>
      <c r="F100" s="11"/>
      <c r="G100" s="12"/>
      <c r="H100" s="13"/>
      <c r="I100" s="57" t="s">
        <v>30</v>
      </c>
      <c r="J100" s="11"/>
      <c r="K100" s="11"/>
      <c r="L100" s="11"/>
      <c r="M100" s="11"/>
      <c r="N100" s="64">
        <v>930.75</v>
      </c>
    </row>
    <row r="101" spans="1:14" ht="23.1" customHeight="1" thickBot="1">
      <c r="A101" s="24"/>
      <c r="B101" s="25"/>
      <c r="C101" s="26"/>
      <c r="D101" s="26"/>
      <c r="E101" s="26"/>
      <c r="F101" s="35"/>
      <c r="G101" s="25"/>
      <c r="H101" s="28">
        <f>SUM(H99:H100)</f>
        <v>709.78</v>
      </c>
      <c r="I101" s="37"/>
      <c r="J101" s="38"/>
      <c r="K101" s="38"/>
      <c r="L101" s="38"/>
      <c r="M101" s="39"/>
      <c r="N101" s="28">
        <f>SUM(N99:N100)</f>
        <v>14791.88</v>
      </c>
    </row>
    <row r="102" spans="1:14" s="4" customFormat="1" ht="23.1" customHeight="1">
      <c r="E102" s="103" t="s">
        <v>7</v>
      </c>
      <c r="F102" s="103"/>
      <c r="G102" s="103"/>
      <c r="H102" s="47">
        <f>H101+H94+H85+H76+H66+H58+H50+H41+H33+H24+H16+H8</f>
        <v>158832.21</v>
      </c>
      <c r="K102" s="103" t="s">
        <v>7</v>
      </c>
      <c r="L102" s="103"/>
      <c r="M102" s="103"/>
      <c r="N102" s="47">
        <f>N101+N94+N85+N76+N66+N58+N50+N41+N33+N24+N16+N8</f>
        <v>228478.76</v>
      </c>
    </row>
    <row r="103" spans="1:14" s="4" customFormat="1" ht="23.1" customHeight="1">
      <c r="E103" s="48"/>
    </row>
    <row r="104" spans="1:14" s="4" customFormat="1" ht="23.1" customHeight="1"/>
    <row r="105" spans="1:14" s="4" customFormat="1" ht="23.1" customHeight="1"/>
    <row r="106" spans="1:14" s="4" customFormat="1">
      <c r="A106" s="104" t="s">
        <v>5</v>
      </c>
      <c r="B106" s="104"/>
      <c r="C106" s="104"/>
      <c r="D106" s="104"/>
      <c r="E106" s="104"/>
      <c r="F106" s="104"/>
      <c r="G106" s="104"/>
      <c r="H106" s="104"/>
      <c r="I106" s="104"/>
      <c r="J106" s="104"/>
      <c r="K106" s="104"/>
    </row>
    <row r="107" spans="1:14" s="4" customFormat="1">
      <c r="A107" s="104" t="s">
        <v>9</v>
      </c>
      <c r="B107" s="104"/>
      <c r="C107" s="104"/>
      <c r="D107" s="104"/>
      <c r="E107" s="104"/>
      <c r="F107" s="104"/>
      <c r="G107" s="104"/>
      <c r="H107" s="104"/>
      <c r="I107" s="104"/>
      <c r="J107" s="104"/>
      <c r="K107" s="104"/>
    </row>
    <row r="108" spans="1:14" s="4" customFormat="1">
      <c r="A108" s="104" t="s">
        <v>33</v>
      </c>
      <c r="B108" s="104"/>
      <c r="C108" s="104"/>
      <c r="D108" s="104"/>
      <c r="E108" s="104"/>
      <c r="F108" s="104"/>
      <c r="G108" s="104"/>
      <c r="H108" s="104"/>
      <c r="I108" s="104"/>
      <c r="J108" s="104"/>
      <c r="K108" s="104"/>
    </row>
    <row r="109" spans="1:14" s="4" customFormat="1">
      <c r="A109" s="104" t="s">
        <v>26</v>
      </c>
      <c r="B109" s="104"/>
      <c r="C109" s="104"/>
      <c r="D109" s="104"/>
      <c r="E109" s="104"/>
      <c r="F109" s="104"/>
      <c r="G109" s="104"/>
      <c r="H109" s="104"/>
      <c r="I109" s="104"/>
      <c r="J109" s="104"/>
      <c r="K109" s="104"/>
    </row>
    <row r="110" spans="1:14" s="4" customFormat="1">
      <c r="A110" s="3"/>
      <c r="B110" s="50"/>
      <c r="C110" s="50"/>
      <c r="D110" s="50"/>
      <c r="E110" s="50"/>
      <c r="F110" s="50"/>
      <c r="G110" s="49"/>
      <c r="H110" s="49"/>
    </row>
    <row r="111" spans="1:14" s="4" customFormat="1" ht="15" customHeight="1">
      <c r="A111" s="3"/>
      <c r="B111" s="108" t="s">
        <v>6</v>
      </c>
      <c r="C111" s="108"/>
      <c r="D111" s="106" t="s">
        <v>28</v>
      </c>
      <c r="E111" s="106"/>
      <c r="F111" s="106" t="s">
        <v>23</v>
      </c>
      <c r="G111" s="106"/>
      <c r="H111" s="107" t="s">
        <v>10</v>
      </c>
      <c r="I111" s="107"/>
      <c r="J111" s="51"/>
    </row>
    <row r="112" spans="1:14" s="4" customFormat="1" ht="15" customHeight="1">
      <c r="A112" s="3"/>
      <c r="B112" s="108"/>
      <c r="C112" s="108"/>
      <c r="D112" s="106"/>
      <c r="E112" s="106"/>
      <c r="F112" s="106"/>
      <c r="G112" s="106"/>
      <c r="H112" s="107"/>
      <c r="I112" s="107"/>
      <c r="J112" s="51"/>
    </row>
    <row r="113" spans="1:11" s="4" customFormat="1" ht="38.25" customHeight="1">
      <c r="A113" s="52" t="s">
        <v>25</v>
      </c>
      <c r="B113" s="105">
        <v>551417.67000000004</v>
      </c>
      <c r="C113" s="105"/>
      <c r="D113" s="105">
        <v>564481.21</v>
      </c>
      <c r="E113" s="105"/>
      <c r="F113" s="105">
        <f>H102+N102</f>
        <v>387310.97</v>
      </c>
      <c r="G113" s="105"/>
      <c r="H113" s="105">
        <f>D113-F113</f>
        <v>177170.24</v>
      </c>
      <c r="I113" s="105"/>
      <c r="K113" s="48"/>
    </row>
  </sheetData>
  <mergeCells count="86">
    <mergeCell ref="I80:M80"/>
    <mergeCell ref="F111:G112"/>
    <mergeCell ref="A109:K109"/>
    <mergeCell ref="H111:I112"/>
    <mergeCell ref="D111:E112"/>
    <mergeCell ref="I97:N97"/>
    <mergeCell ref="B97:H97"/>
    <mergeCell ref="B111:C112"/>
    <mergeCell ref="I98:M98"/>
    <mergeCell ref="I89:M89"/>
    <mergeCell ref="B62:F62"/>
    <mergeCell ref="A67:C67"/>
    <mergeCell ref="A68:N68"/>
    <mergeCell ref="B69:H69"/>
    <mergeCell ref="B80:F80"/>
    <mergeCell ref="A108:K108"/>
    <mergeCell ref="E102:G102"/>
    <mergeCell ref="B89:F89"/>
    <mergeCell ref="A95:C95"/>
    <mergeCell ref="A106:K106"/>
    <mergeCell ref="K102:M102"/>
    <mergeCell ref="A96:N96"/>
    <mergeCell ref="A107:K107"/>
    <mergeCell ref="B98:F98"/>
    <mergeCell ref="H113:I113"/>
    <mergeCell ref="B113:C113"/>
    <mergeCell ref="F113:G113"/>
    <mergeCell ref="D113:E113"/>
    <mergeCell ref="B88:H88"/>
    <mergeCell ref="B61:H61"/>
    <mergeCell ref="I62:M62"/>
    <mergeCell ref="A86:C86"/>
    <mergeCell ref="I54:M54"/>
    <mergeCell ref="I45:M45"/>
    <mergeCell ref="A52:N52"/>
    <mergeCell ref="A51:C51"/>
    <mergeCell ref="A78:N78"/>
    <mergeCell ref="A77:C77"/>
    <mergeCell ref="A42:C42"/>
    <mergeCell ref="B54:F54"/>
    <mergeCell ref="B45:F45"/>
    <mergeCell ref="B79:H79"/>
    <mergeCell ref="I53:N53"/>
    <mergeCell ref="I70:M70"/>
    <mergeCell ref="I79:N79"/>
    <mergeCell ref="B44:H44"/>
    <mergeCell ref="A60:N60"/>
    <mergeCell ref="I61:N61"/>
    <mergeCell ref="A87:N87"/>
    <mergeCell ref="I88:N88"/>
    <mergeCell ref="B70:F70"/>
    <mergeCell ref="I69:N69"/>
    <mergeCell ref="I37:M37"/>
    <mergeCell ref="B37:F37"/>
    <mergeCell ref="A43:N43"/>
    <mergeCell ref="A59:C59"/>
    <mergeCell ref="B53:H53"/>
    <mergeCell ref="I44:N44"/>
    <mergeCell ref="I11:N11"/>
    <mergeCell ref="B36:H36"/>
    <mergeCell ref="A34:C34"/>
    <mergeCell ref="B27:H27"/>
    <mergeCell ref="B28:F28"/>
    <mergeCell ref="I27:N27"/>
    <mergeCell ref="I28:M28"/>
    <mergeCell ref="B19:H19"/>
    <mergeCell ref="B20:F20"/>
    <mergeCell ref="B11:H11"/>
    <mergeCell ref="I12:M12"/>
    <mergeCell ref="B12:F12"/>
    <mergeCell ref="A25:C25"/>
    <mergeCell ref="I36:N36"/>
    <mergeCell ref="A35:N35"/>
    <mergeCell ref="A26:N26"/>
    <mergeCell ref="I20:M20"/>
    <mergeCell ref="I19:N19"/>
    <mergeCell ref="A10:N10"/>
    <mergeCell ref="A18:N18"/>
    <mergeCell ref="A17:C17"/>
    <mergeCell ref="A1:C1"/>
    <mergeCell ref="B3:H3"/>
    <mergeCell ref="A2:N2"/>
    <mergeCell ref="A9:C9"/>
    <mergeCell ref="I3:N3"/>
    <mergeCell ref="B4:F4"/>
    <mergeCell ref="I4:M4"/>
  </mergeCells>
  <phoneticPr fontId="2" type="noConversion"/>
  <pageMargins left="0.17" right="0.17" top="0.19" bottom="1" header="0.5" footer="0.5"/>
  <pageSetup paperSize="9" scale="43" fitToHeight="0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Свирская 82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ООО ЖК</dc:creator>
  <cp:lastModifiedBy>Slava_L</cp:lastModifiedBy>
  <cp:lastPrinted>2015-03-12T11:13:04Z</cp:lastPrinted>
  <dcterms:created xsi:type="dcterms:W3CDTF">2013-02-05T05:42:12Z</dcterms:created>
  <dcterms:modified xsi:type="dcterms:W3CDTF">2020-06-20T09:23:51Z</dcterms:modified>
</cp:coreProperties>
</file>