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Конституции 3" sheetId="1" r:id="rId1"/>
  </sheets>
  <calcPr calcId="114210"/>
</workbook>
</file>

<file path=xl/calcChain.xml><?xml version="1.0" encoding="utf-8"?>
<calcChain xmlns="http://schemas.openxmlformats.org/spreadsheetml/2006/main">
  <c r="H102" i="1"/>
  <c r="H93"/>
  <c r="H84"/>
  <c r="H75"/>
  <c r="H67"/>
  <c r="H55"/>
  <c r="H59"/>
  <c r="H49"/>
  <c r="H41"/>
  <c r="H32"/>
  <c r="H24"/>
  <c r="H16"/>
  <c r="H8"/>
  <c r="H103"/>
  <c r="N99"/>
  <c r="N102"/>
  <c r="N90"/>
  <c r="N93"/>
  <c r="N81"/>
  <c r="N84"/>
  <c r="N75"/>
  <c r="N65"/>
  <c r="N67"/>
  <c r="N56"/>
  <c r="N59"/>
  <c r="N47"/>
  <c r="N49"/>
  <c r="N38"/>
  <c r="N41"/>
  <c r="N32"/>
  <c r="N24"/>
  <c r="N14"/>
  <c r="N16"/>
  <c r="N6"/>
  <c r="N8"/>
  <c r="N103"/>
  <c r="F113"/>
  <c r="H113"/>
  <c r="A17"/>
  <c r="A25"/>
  <c r="A33"/>
  <c r="A42"/>
  <c r="A9"/>
  <c r="A60"/>
  <c r="A68"/>
  <c r="A76"/>
  <c r="A85"/>
  <c r="A94"/>
  <c r="A50"/>
</calcChain>
</file>

<file path=xl/sharedStrings.xml><?xml version="1.0" encoding="utf-8"?>
<sst xmlns="http://schemas.openxmlformats.org/spreadsheetml/2006/main" count="173" uniqueCount="46">
  <si>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</si>
  <si>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</si>
  <si>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</si>
  <si>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</si>
  <si>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</si>
  <si>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</si>
  <si>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</si>
  <si>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</si>
  <si>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</si>
  <si>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</si>
  <si>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</si>
  <si>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Конституции 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</si>
  <si>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</si>
  <si>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</si>
  <si>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</si>
  <si>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</si>
  <si>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</si>
  <si>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</si>
  <si>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</si>
  <si>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</si>
  <si>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</si>
  <si>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</si>
  <si>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</si>
  <si>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</si>
  <si>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</si>
  <si>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</si>
  <si>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3  по ул.Конституции</t>
  </si>
  <si>
    <t>ремонт и обслуживание внутридомового инж.оборудования</t>
  </si>
  <si>
    <t>содержание аварийной службы</t>
  </si>
  <si>
    <t>ремонт дверей</t>
  </si>
  <si>
    <t>восстановление освещения, замена ламп</t>
  </si>
  <si>
    <t>прочистка канализации</t>
  </si>
  <si>
    <t xml:space="preserve">по текущему  ремонту </t>
  </si>
  <si>
    <t>восстановление освещения</t>
  </si>
  <si>
    <t>замена радиатора, ремонт тепл.трубы</t>
  </si>
  <si>
    <t>очистка фасада (цоколя)</t>
  </si>
  <si>
    <t>ремонт почт.ящиков</t>
  </si>
  <si>
    <t>прочистка вентиляции</t>
  </si>
  <si>
    <t>покраска дверей</t>
  </si>
  <si>
    <t>прочистка дымоходов</t>
  </si>
  <si>
    <t>ремонт входов в подвал</t>
  </si>
  <si>
    <t>изготовление и установка дверей</t>
  </si>
  <si>
    <t>ремонт подв.окон</t>
  </si>
  <si>
    <t>ремонт выходов на кровлю</t>
  </si>
  <si>
    <t>замена радиаторов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</si>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</sst>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6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0" fontId="5" fillId="0" borderId="9" xfId="1" applyFont="1" applyBorder="1"/>
    <xf numFmtId="0" fontId="5" fillId="0" borderId="10" xfId="1" applyFont="1" applyBorder="1"/>
    <xf numFmtId="2" fontId="5" fillId="0" borderId="8" xfId="1" applyNumberFormat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2" fontId="3" fillId="0" borderId="14" xfId="1" applyNumberFormat="1" applyFont="1" applyFill="1" applyBorder="1"/>
    <xf numFmtId="2" fontId="5" fillId="0" borderId="15" xfId="1" applyNumberFormat="1" applyFont="1" applyBorder="1"/>
    <xf numFmtId="0" fontId="5" fillId="0" borderId="7" xfId="1" applyFont="1" applyBorder="1"/>
    <xf numFmtId="0" fontId="5" fillId="0" borderId="0" xfId="1" applyFont="1" applyBorder="1" applyAlignment="1">
      <alignment horizontal="right"/>
    </xf>
    <xf numFmtId="2" fontId="5" fillId="0" borderId="16" xfId="1" applyNumberFormat="1" applyFont="1" applyBorder="1"/>
    <xf numFmtId="0" fontId="3" fillId="0" borderId="17" xfId="1" applyFont="1" applyBorder="1"/>
    <xf numFmtId="0" fontId="3" fillId="0" borderId="0" xfId="1" applyFont="1" applyBorder="1"/>
    <xf numFmtId="2" fontId="3" fillId="0" borderId="18" xfId="1" applyNumberFormat="1" applyFont="1" applyFill="1" applyBorder="1"/>
    <xf numFmtId="0" fontId="3" fillId="0" borderId="9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2" fontId="5" fillId="0" borderId="19" xfId="1" applyNumberFormat="1" applyFont="1" applyFill="1" applyBorder="1"/>
    <xf numFmtId="0" fontId="5" fillId="0" borderId="17" xfId="1" applyFont="1" applyBorder="1"/>
    <xf numFmtId="2" fontId="5" fillId="0" borderId="18" xfId="1" applyNumberFormat="1" applyFont="1" applyFill="1" applyBorder="1"/>
    <xf numFmtId="2" fontId="5" fillId="0" borderId="18" xfId="1" applyNumberFormat="1" applyFont="1" applyBorder="1"/>
    <xf numFmtId="2" fontId="5" fillId="0" borderId="19" xfId="1" applyNumberFormat="1" applyFont="1" applyBorder="1"/>
    <xf numFmtId="0" fontId="5" fillId="0" borderId="3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22" xfId="1" applyFont="1" applyBorder="1"/>
    <xf numFmtId="2" fontId="3" fillId="0" borderId="23" xfId="1" applyNumberFormat="1" applyFont="1" applyBorder="1"/>
    <xf numFmtId="0" fontId="3" fillId="0" borderId="24" xfId="1" applyFont="1" applyBorder="1"/>
    <xf numFmtId="0" fontId="3" fillId="0" borderId="1" xfId="1" applyFont="1" applyBorder="1"/>
    <xf numFmtId="0" fontId="3" fillId="0" borderId="25" xfId="1" applyFont="1" applyBorder="1"/>
    <xf numFmtId="2" fontId="3" fillId="0" borderId="26" xfId="1" applyNumberFormat="1" applyFont="1" applyBorder="1"/>
    <xf numFmtId="0" fontId="5" fillId="0" borderId="27" xfId="1" applyFont="1" applyBorder="1"/>
    <xf numFmtId="2" fontId="5" fillId="0" borderId="28" xfId="1" applyNumberFormat="1" applyFont="1" applyBorder="1"/>
    <xf numFmtId="0" fontId="5" fillId="0" borderId="29" xfId="1" applyFont="1" applyBorder="1"/>
    <xf numFmtId="0" fontId="5" fillId="0" borderId="30" xfId="1" applyFont="1" applyBorder="1"/>
    <xf numFmtId="0" fontId="5" fillId="0" borderId="31" xfId="1" applyFont="1" applyBorder="1"/>
    <xf numFmtId="2" fontId="3" fillId="0" borderId="32" xfId="1" applyNumberFormat="1" applyFont="1" applyBorder="1"/>
    <xf numFmtId="0" fontId="3" fillId="0" borderId="33" xfId="1" applyFont="1" applyBorder="1"/>
    <xf numFmtId="0" fontId="3" fillId="0" borderId="21" xfId="1" applyFont="1" applyBorder="1"/>
    <xf numFmtId="0" fontId="3" fillId="0" borderId="34" xfId="1" applyFont="1" applyBorder="1"/>
    <xf numFmtId="0" fontId="5" fillId="0" borderId="0" xfId="1" applyFont="1" applyFill="1" applyBorder="1"/>
    <xf numFmtId="2" fontId="5" fillId="0" borderId="16" xfId="1" applyNumberFormat="1" applyFont="1" applyFill="1" applyBorder="1"/>
    <xf numFmtId="0" fontId="5" fillId="0" borderId="17" xfId="1" applyFont="1" applyFill="1" applyBorder="1"/>
    <xf numFmtId="2" fontId="5" fillId="0" borderId="31" xfId="1" applyNumberFormat="1" applyFont="1" applyBorder="1"/>
    <xf numFmtId="2" fontId="5" fillId="0" borderId="31" xfId="1" applyNumberFormat="1" applyFont="1" applyFill="1" applyBorder="1"/>
    <xf numFmtId="2" fontId="5" fillId="0" borderId="35" xfId="1" applyNumberFormat="1" applyFont="1" applyBorder="1"/>
    <xf numFmtId="2" fontId="3" fillId="0" borderId="36" xfId="1" applyNumberFormat="1" applyFont="1" applyBorder="1"/>
    <xf numFmtId="0" fontId="5" fillId="0" borderId="18" xfId="1" applyFont="1" applyBorder="1"/>
    <xf numFmtId="2" fontId="7" fillId="0" borderId="37" xfId="0" applyNumberFormat="1" applyFont="1" applyBorder="1"/>
    <xf numFmtId="2" fontId="7" fillId="0" borderId="38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7" xfId="0" applyFont="1" applyFill="1" applyBorder="1" applyAlignment="1">
      <alignment horizontal="center" vertical="center" wrapText="1"/>
    </xf>
    <xf numFmtId="0" fontId="5" fillId="0" borderId="9" xfId="1" applyFont="1" applyFill="1" applyBorder="1"/>
    <xf numFmtId="0" fontId="5" fillId="0" borderId="31" xfId="1" applyFont="1" applyFill="1" applyBorder="1"/>
    <xf numFmtId="0" fontId="3" fillId="2" borderId="39" xfId="1" applyFont="1" applyFill="1" applyBorder="1" applyAlignment="1">
      <alignment horizontal="center"/>
    </xf>
    <xf numFmtId="2" fontId="5" fillId="0" borderId="8" xfId="1" applyNumberFormat="1" applyFont="1" applyFill="1" applyBorder="1"/>
    <xf numFmtId="0" fontId="3" fillId="2" borderId="40" xfId="1" applyFont="1" applyFill="1" applyBorder="1"/>
    <xf numFmtId="2" fontId="5" fillId="0" borderId="15" xfId="1" applyNumberFormat="1" applyFont="1" applyFill="1" applyBorder="1"/>
    <xf numFmtId="2" fontId="5" fillId="0" borderId="28" xfId="1" applyNumberFormat="1" applyFont="1" applyFill="1" applyBorder="1"/>
    <xf numFmtId="0" fontId="5" fillId="0" borderId="8" xfId="1" applyFont="1" applyFill="1" applyBorder="1"/>
    <xf numFmtId="0" fontId="5" fillId="0" borderId="0" xfId="1" applyFont="1" applyFill="1" applyBorder="1" applyAlignment="1">
      <alignment horizontal="right"/>
    </xf>
    <xf numFmtId="0" fontId="3" fillId="2" borderId="15" xfId="1" applyFont="1" applyFill="1" applyBorder="1"/>
    <xf numFmtId="0" fontId="3" fillId="2" borderId="41" xfId="1" applyFont="1" applyFill="1" applyBorder="1"/>
    <xf numFmtId="0" fontId="3" fillId="2" borderId="42" xfId="1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wrapText="1"/>
    </xf>
    <xf numFmtId="2" fontId="3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wrapText="1"/>
    </xf>
    <xf numFmtId="0" fontId="3" fillId="2" borderId="49" xfId="1" applyFont="1" applyFill="1" applyBorder="1" applyAlignment="1">
      <alignment horizontal="center" wrapText="1"/>
    </xf>
    <xf numFmtId="0" fontId="3" fillId="2" borderId="50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3" fillId="2" borderId="7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45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topLeftCell="A98" zoomScale="75" workbookViewId="0">
      <selection activeCell="D111" sqref="D111:E112"/>
    </sheetView>
  </sheetViews>
  <sheetFormatPr defaultRowHeight="16.5"/>
  <cols>
    <col min="1" max="1" width="20.28515625" style="3" customWidth="1"/>
    <col min="2" max="4" width="9.140625" style="3"/>
    <col min="5" max="5" width="13.42578125" style="3" customWidth="1"/>
    <col min="6" max="6" width="5.5703125" style="3" customWidth="1"/>
    <col min="7" max="7" width="10" style="3" customWidth="1"/>
    <col min="8" max="8" width="16.140625" style="3" customWidth="1"/>
    <col min="9" max="10" width="9.140625" style="3"/>
    <col min="11" max="11" width="11.42578125" style="3" customWidth="1"/>
    <col min="12" max="12" width="10.28515625" style="3" customWidth="1"/>
    <col min="13" max="13" width="20" style="3" customWidth="1"/>
    <col min="14" max="14" width="16" style="3" customWidth="1"/>
    <col min="15" max="16384" width="9.140625" style="3"/>
  </cols>
  <sheetData>
    <row r="1" spans="1:14" ht="23.1" customHeight="1" thickBot="1">
      <c r="A1" s="98" t="s">
        <v>11</v>
      </c>
      <c r="B1" s="98"/>
      <c r="C1" s="98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 thickBo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34.5" customHeight="1" thickBot="1">
      <c r="A3" s="4"/>
      <c r="B3" s="90" t="s">
        <v>24</v>
      </c>
      <c r="C3" s="91"/>
      <c r="D3" s="91"/>
      <c r="E3" s="91"/>
      <c r="F3" s="91"/>
      <c r="G3" s="91"/>
      <c r="H3" s="91"/>
      <c r="I3" s="101" t="s">
        <v>27</v>
      </c>
      <c r="J3" s="102"/>
      <c r="K3" s="102"/>
      <c r="L3" s="102"/>
      <c r="M3" s="102"/>
      <c r="N3" s="103"/>
    </row>
    <row r="4" spans="1:14" ht="23.1" customHeight="1" thickBot="1">
      <c r="A4" s="5" t="s">
        <v>1</v>
      </c>
      <c r="B4" s="89" t="s">
        <v>2</v>
      </c>
      <c r="C4" s="89"/>
      <c r="D4" s="89"/>
      <c r="E4" s="89"/>
      <c r="F4" s="89"/>
      <c r="G4" s="6" t="s">
        <v>3</v>
      </c>
      <c r="H4" s="7" t="s">
        <v>4</v>
      </c>
      <c r="I4" s="100" t="s">
        <v>2</v>
      </c>
      <c r="J4" s="100"/>
      <c r="K4" s="100"/>
      <c r="L4" s="100"/>
      <c r="M4" s="100"/>
      <c r="N4" s="76" t="s">
        <v>4</v>
      </c>
    </row>
    <row r="5" spans="1:14" ht="23.1" customHeight="1">
      <c r="A5" s="9" t="s">
        <v>8</v>
      </c>
      <c r="B5" s="10" t="s">
        <v>36</v>
      </c>
      <c r="C5" s="11"/>
      <c r="D5" s="11"/>
      <c r="E5" s="11"/>
      <c r="F5" s="12"/>
      <c r="G5" s="13"/>
      <c r="H5" s="14">
        <v>806.43</v>
      </c>
      <c r="I5" s="15" t="s">
        <v>28</v>
      </c>
      <c r="J5" s="16"/>
      <c r="K5" s="16"/>
      <c r="L5" s="16"/>
      <c r="M5" s="17"/>
      <c r="N5" s="18">
        <v>12838.3</v>
      </c>
    </row>
    <row r="6" spans="1:14" ht="23.1" customHeight="1">
      <c r="A6" s="20"/>
      <c r="B6" s="10"/>
      <c r="C6" s="11"/>
      <c r="D6" s="11"/>
      <c r="E6" s="11"/>
      <c r="F6" s="12"/>
      <c r="G6" s="13"/>
      <c r="H6" s="14"/>
      <c r="I6" s="29" t="s">
        <v>31</v>
      </c>
      <c r="J6" s="11"/>
      <c r="K6" s="11"/>
      <c r="L6" s="11"/>
      <c r="M6" s="12"/>
      <c r="N6" s="30">
        <f>930.75*2</f>
        <v>1861.5</v>
      </c>
    </row>
    <row r="7" spans="1:14" ht="23.1" customHeight="1" thickBot="1">
      <c r="A7" s="20"/>
      <c r="B7" s="10"/>
      <c r="C7" s="11"/>
      <c r="D7" s="11"/>
      <c r="E7" s="11"/>
      <c r="F7" s="12"/>
      <c r="G7" s="13"/>
      <c r="H7" s="14"/>
      <c r="I7" s="29"/>
      <c r="J7" s="11"/>
      <c r="K7" s="11"/>
      <c r="L7" s="11"/>
      <c r="M7" s="12"/>
      <c r="N7" s="31"/>
    </row>
    <row r="8" spans="1:14" ht="23.1" customHeight="1" thickBot="1">
      <c r="A8" s="33"/>
      <c r="B8" s="34"/>
      <c r="C8" s="35"/>
      <c r="D8" s="35"/>
      <c r="E8" s="35"/>
      <c r="F8" s="36"/>
      <c r="G8" s="34"/>
      <c r="H8" s="37">
        <f>SUM(H5:H7)</f>
        <v>806.43</v>
      </c>
      <c r="I8" s="38"/>
      <c r="J8" s="39"/>
      <c r="K8" s="39"/>
      <c r="L8" s="39"/>
      <c r="M8" s="40"/>
      <c r="N8" s="41">
        <f>SUM(N5:N7)</f>
        <v>14699.8</v>
      </c>
    </row>
    <row r="9" spans="1:14" ht="23.1" customHeight="1" thickBot="1">
      <c r="A9" s="98" t="str">
        <f>A1</f>
        <v>Конституции 3</v>
      </c>
      <c r="B9" s="98"/>
      <c r="C9" s="98"/>
      <c r="D9" s="1"/>
      <c r="E9" s="1"/>
      <c r="F9" s="1"/>
      <c r="G9" s="1"/>
      <c r="H9" s="1"/>
      <c r="I9" s="2"/>
      <c r="J9" s="2"/>
      <c r="K9" s="2"/>
      <c r="L9" s="2"/>
      <c r="M9" s="2"/>
      <c r="N9" s="2"/>
    </row>
    <row r="10" spans="1:14" ht="23.1" customHeight="1" thickBot="1">
      <c r="A10" s="95" t="s">
        <v>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ht="35.25" customHeight="1" thickBot="1">
      <c r="A11" s="4"/>
      <c r="B11" s="90" t="s">
        <v>24</v>
      </c>
      <c r="C11" s="91"/>
      <c r="D11" s="91"/>
      <c r="E11" s="91"/>
      <c r="F11" s="91"/>
      <c r="G11" s="91"/>
      <c r="H11" s="91"/>
      <c r="I11" s="101" t="s">
        <v>27</v>
      </c>
      <c r="J11" s="102"/>
      <c r="K11" s="102"/>
      <c r="L11" s="102"/>
      <c r="M11" s="102"/>
      <c r="N11" s="103"/>
    </row>
    <row r="12" spans="1:14" ht="23.1" customHeight="1" thickBot="1">
      <c r="A12" s="5" t="s">
        <v>1</v>
      </c>
      <c r="B12" s="89" t="s">
        <v>2</v>
      </c>
      <c r="C12" s="89"/>
      <c r="D12" s="89"/>
      <c r="E12" s="89"/>
      <c r="F12" s="89"/>
      <c r="G12" s="6" t="s">
        <v>3</v>
      </c>
      <c r="H12" s="7" t="s">
        <v>4</v>
      </c>
      <c r="I12" s="100" t="s">
        <v>2</v>
      </c>
      <c r="J12" s="100"/>
      <c r="K12" s="100"/>
      <c r="L12" s="100"/>
      <c r="M12" s="100"/>
      <c r="N12" s="76" t="s">
        <v>4</v>
      </c>
    </row>
    <row r="13" spans="1:14" ht="23.1" customHeight="1">
      <c r="A13" s="9" t="s">
        <v>12</v>
      </c>
      <c r="B13" s="10" t="s">
        <v>29</v>
      </c>
      <c r="C13" s="11"/>
      <c r="D13" s="11"/>
      <c r="E13" s="11"/>
      <c r="F13" s="11"/>
      <c r="G13" s="22"/>
      <c r="H13" s="14">
        <v>1317.25</v>
      </c>
      <c r="I13" s="15" t="s">
        <v>28</v>
      </c>
      <c r="J13" s="16"/>
      <c r="K13" s="16"/>
      <c r="L13" s="16"/>
      <c r="M13" s="17"/>
      <c r="N13" s="18">
        <v>12838.3</v>
      </c>
    </row>
    <row r="14" spans="1:14" ht="23.1" customHeight="1">
      <c r="A14" s="20"/>
      <c r="B14" s="10"/>
      <c r="C14" s="11"/>
      <c r="D14" s="11"/>
      <c r="E14" s="11"/>
      <c r="F14" s="11"/>
      <c r="G14" s="22"/>
      <c r="H14" s="14"/>
      <c r="I14" s="29" t="s">
        <v>31</v>
      </c>
      <c r="J14" s="11"/>
      <c r="K14" s="11"/>
      <c r="L14" s="11"/>
      <c r="M14" s="27"/>
      <c r="N14" s="30">
        <f>930.75*4</f>
        <v>3723</v>
      </c>
    </row>
    <row r="15" spans="1:14" ht="23.1" customHeight="1" thickBot="1">
      <c r="A15" s="20"/>
      <c r="B15" s="10"/>
      <c r="C15" s="11"/>
      <c r="D15" s="11"/>
      <c r="E15" s="11"/>
      <c r="F15" s="12"/>
      <c r="G15" s="13"/>
      <c r="H15" s="14"/>
      <c r="I15" s="29"/>
      <c r="J15" s="11"/>
      <c r="K15" s="11"/>
      <c r="L15" s="11"/>
      <c r="M15" s="12"/>
      <c r="N15" s="43"/>
    </row>
    <row r="16" spans="1:14" ht="23.1" customHeight="1" thickBot="1">
      <c r="A16" s="33"/>
      <c r="B16" s="34"/>
      <c r="C16" s="35"/>
      <c r="D16" s="35"/>
      <c r="E16" s="35"/>
      <c r="F16" s="44"/>
      <c r="G16" s="45"/>
      <c r="H16" s="37">
        <f>SUM(H13:H15)</f>
        <v>1317.25</v>
      </c>
      <c r="I16" s="38"/>
      <c r="J16" s="39"/>
      <c r="K16" s="39"/>
      <c r="L16" s="39"/>
      <c r="M16" s="40"/>
      <c r="N16" s="41">
        <f>SUM(N13:N15)</f>
        <v>16561.3</v>
      </c>
    </row>
    <row r="17" spans="1:14" ht="23.1" customHeight="1" thickBot="1">
      <c r="A17" s="98" t="str">
        <f>A1</f>
        <v>Конституции 3</v>
      </c>
      <c r="B17" s="98"/>
      <c r="C17" s="98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ht="23.1" customHeight="1" thickBot="1">
      <c r="A18" s="95" t="s">
        <v>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</row>
    <row r="19" spans="1:14" ht="32.25" customHeight="1" thickBot="1">
      <c r="A19" s="4"/>
      <c r="B19" s="90" t="s">
        <v>24</v>
      </c>
      <c r="C19" s="91"/>
      <c r="D19" s="91"/>
      <c r="E19" s="91"/>
      <c r="F19" s="91"/>
      <c r="G19" s="91"/>
      <c r="H19" s="91"/>
      <c r="I19" s="101" t="s">
        <v>27</v>
      </c>
      <c r="J19" s="102"/>
      <c r="K19" s="102"/>
      <c r="L19" s="102"/>
      <c r="M19" s="102"/>
      <c r="N19" s="103"/>
    </row>
    <row r="20" spans="1:14" ht="23.1" customHeight="1" thickBot="1">
      <c r="A20" s="5" t="s">
        <v>1</v>
      </c>
      <c r="B20" s="89" t="s">
        <v>2</v>
      </c>
      <c r="C20" s="89"/>
      <c r="D20" s="89"/>
      <c r="E20" s="89"/>
      <c r="F20" s="89"/>
      <c r="G20" s="6" t="s">
        <v>3</v>
      </c>
      <c r="H20" s="7" t="s">
        <v>4</v>
      </c>
      <c r="I20" s="104" t="s">
        <v>2</v>
      </c>
      <c r="J20" s="104"/>
      <c r="K20" s="104"/>
      <c r="L20" s="104"/>
      <c r="M20" s="104"/>
      <c r="N20" s="77" t="s">
        <v>4</v>
      </c>
    </row>
    <row r="21" spans="1:14" ht="23.1" customHeight="1">
      <c r="A21" s="9" t="s">
        <v>13</v>
      </c>
      <c r="B21" s="10"/>
      <c r="C21" s="11"/>
      <c r="D21" s="11"/>
      <c r="E21" s="11"/>
      <c r="F21" s="11"/>
      <c r="G21" s="22"/>
      <c r="H21" s="19"/>
      <c r="I21" s="15" t="s">
        <v>28</v>
      </c>
      <c r="J21" s="16"/>
      <c r="K21" s="16"/>
      <c r="L21" s="16"/>
      <c r="M21" s="17"/>
      <c r="N21" s="18">
        <v>12838.3</v>
      </c>
    </row>
    <row r="22" spans="1:14" ht="23.1" customHeight="1">
      <c r="A22" s="20"/>
      <c r="B22" s="10"/>
      <c r="C22" s="11"/>
      <c r="D22" s="11"/>
      <c r="E22" s="21"/>
      <c r="F22" s="21"/>
      <c r="G22" s="22"/>
      <c r="H22" s="19"/>
      <c r="I22" s="42"/>
      <c r="J22" s="24"/>
      <c r="K22" s="24"/>
      <c r="L22" s="24"/>
      <c r="M22" s="24"/>
      <c r="N22" s="46"/>
    </row>
    <row r="23" spans="1:14" ht="23.1" customHeight="1" thickBot="1">
      <c r="A23" s="20"/>
      <c r="B23" s="10"/>
      <c r="C23" s="11"/>
      <c r="D23" s="11"/>
      <c r="E23" s="11"/>
      <c r="F23" s="11"/>
      <c r="G23" s="22"/>
      <c r="H23" s="19"/>
      <c r="I23" s="42"/>
      <c r="J23" s="11"/>
      <c r="K23" s="11"/>
      <c r="L23" s="11"/>
      <c r="M23" s="12"/>
      <c r="N23" s="19"/>
    </row>
    <row r="24" spans="1:14" ht="23.1" customHeight="1" thickBot="1">
      <c r="A24" s="33"/>
      <c r="B24" s="34"/>
      <c r="C24" s="35"/>
      <c r="D24" s="35"/>
      <c r="E24" s="35"/>
      <c r="F24" s="44"/>
      <c r="G24" s="34"/>
      <c r="H24" s="47">
        <f>SUM(H21:H23)</f>
        <v>0</v>
      </c>
      <c r="I24" s="48"/>
      <c r="J24" s="49"/>
      <c r="K24" s="49"/>
      <c r="L24" s="49"/>
      <c r="M24" s="50"/>
      <c r="N24" s="47">
        <f>SUM(N21:N23)</f>
        <v>12838.3</v>
      </c>
    </row>
    <row r="25" spans="1:14" ht="23.1" customHeight="1" thickBot="1">
      <c r="A25" s="98" t="str">
        <f>A17</f>
        <v>Конституции 3</v>
      </c>
      <c r="B25" s="98"/>
      <c r="C25" s="98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ht="23.1" customHeight="1" thickBot="1">
      <c r="A26" s="95" t="s">
        <v>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</row>
    <row r="27" spans="1:14" ht="40.5" customHeight="1" thickBot="1">
      <c r="A27" s="4"/>
      <c r="B27" s="90" t="s">
        <v>24</v>
      </c>
      <c r="C27" s="91"/>
      <c r="D27" s="91"/>
      <c r="E27" s="91"/>
      <c r="F27" s="91"/>
      <c r="G27" s="91"/>
      <c r="H27" s="91"/>
      <c r="I27" s="101" t="s">
        <v>27</v>
      </c>
      <c r="J27" s="102"/>
      <c r="K27" s="102"/>
      <c r="L27" s="102"/>
      <c r="M27" s="102"/>
      <c r="N27" s="103"/>
    </row>
    <row r="28" spans="1:14" ht="23.1" customHeight="1" thickBot="1">
      <c r="A28" s="5" t="s">
        <v>1</v>
      </c>
      <c r="B28" s="89" t="s">
        <v>2</v>
      </c>
      <c r="C28" s="89"/>
      <c r="D28" s="89"/>
      <c r="E28" s="89"/>
      <c r="F28" s="89"/>
      <c r="G28" s="6" t="s">
        <v>3</v>
      </c>
      <c r="H28" s="7" t="s">
        <v>4</v>
      </c>
      <c r="I28" s="104" t="s">
        <v>2</v>
      </c>
      <c r="J28" s="104"/>
      <c r="K28" s="104"/>
      <c r="L28" s="104"/>
      <c r="M28" s="104"/>
      <c r="N28" s="77" t="s">
        <v>4</v>
      </c>
    </row>
    <row r="29" spans="1:14" ht="23.1" customHeight="1">
      <c r="A29" s="9" t="s">
        <v>14</v>
      </c>
      <c r="B29" s="10"/>
      <c r="C29" s="11"/>
      <c r="D29" s="11"/>
      <c r="E29" s="11"/>
      <c r="F29" s="11"/>
      <c r="G29" s="22"/>
      <c r="H29" s="19"/>
      <c r="I29" s="15" t="s">
        <v>28</v>
      </c>
      <c r="J29" s="16"/>
      <c r="K29" s="16"/>
      <c r="L29" s="16"/>
      <c r="M29" s="17"/>
      <c r="N29" s="18">
        <v>12838.3</v>
      </c>
    </row>
    <row r="30" spans="1:14" ht="23.1" customHeight="1">
      <c r="A30" s="20"/>
      <c r="B30" s="10"/>
      <c r="C30" s="11"/>
      <c r="D30" s="11"/>
      <c r="E30" s="11"/>
      <c r="F30" s="11"/>
      <c r="G30" s="14"/>
      <c r="H30" s="32"/>
      <c r="I30" s="42" t="s">
        <v>31</v>
      </c>
      <c r="J30" s="51"/>
      <c r="K30" s="51"/>
      <c r="L30" s="51"/>
      <c r="M30" s="67"/>
      <c r="N30" s="28">
        <v>547.39</v>
      </c>
    </row>
    <row r="31" spans="1:14" ht="23.1" customHeight="1" thickBot="1">
      <c r="A31" s="20"/>
      <c r="B31" s="10"/>
      <c r="C31" s="11"/>
      <c r="D31" s="11"/>
      <c r="E31" s="11"/>
      <c r="F31" s="11"/>
      <c r="G31" s="14"/>
      <c r="H31" s="32"/>
      <c r="I31" s="53" t="s">
        <v>37</v>
      </c>
      <c r="J31" s="51"/>
      <c r="K31" s="51"/>
      <c r="L31" s="51"/>
      <c r="M31" s="67"/>
      <c r="N31" s="73">
        <v>1807.3</v>
      </c>
    </row>
    <row r="32" spans="1:14" ht="23.1" customHeight="1" thickBot="1">
      <c r="A32" s="33"/>
      <c r="B32" s="34"/>
      <c r="C32" s="35"/>
      <c r="D32" s="35"/>
      <c r="E32" s="35"/>
      <c r="F32" s="44"/>
      <c r="G32" s="34"/>
      <c r="H32" s="47">
        <f>SUM(H29:H31)</f>
        <v>0</v>
      </c>
      <c r="I32" s="48"/>
      <c r="J32" s="49"/>
      <c r="K32" s="49"/>
      <c r="L32" s="49"/>
      <c r="M32" s="50"/>
      <c r="N32" s="47">
        <f>SUM(N29:N31)</f>
        <v>15192.989999999998</v>
      </c>
    </row>
    <row r="33" spans="1:14" ht="23.1" customHeight="1" thickBot="1">
      <c r="A33" s="98" t="str">
        <f>A25</f>
        <v>Конституции 3</v>
      </c>
      <c r="B33" s="98"/>
      <c r="C33" s="98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</row>
    <row r="34" spans="1:14" ht="23.1" customHeight="1" thickBot="1">
      <c r="A34" s="95" t="s">
        <v>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</row>
    <row r="35" spans="1:14" ht="31.5" customHeight="1" thickBot="1">
      <c r="A35" s="4"/>
      <c r="B35" s="90" t="s">
        <v>24</v>
      </c>
      <c r="C35" s="91"/>
      <c r="D35" s="91"/>
      <c r="E35" s="91"/>
      <c r="F35" s="91"/>
      <c r="G35" s="91"/>
      <c r="H35" s="91"/>
      <c r="I35" s="101" t="s">
        <v>27</v>
      </c>
      <c r="J35" s="102"/>
      <c r="K35" s="102"/>
      <c r="L35" s="102"/>
      <c r="M35" s="102"/>
      <c r="N35" s="103"/>
    </row>
    <row r="36" spans="1:14" ht="23.1" customHeight="1" thickBot="1">
      <c r="A36" s="5" t="s">
        <v>1</v>
      </c>
      <c r="B36" s="89" t="s">
        <v>2</v>
      </c>
      <c r="C36" s="89"/>
      <c r="D36" s="89"/>
      <c r="E36" s="89"/>
      <c r="F36" s="89"/>
      <c r="G36" s="6" t="s">
        <v>3</v>
      </c>
      <c r="H36" s="7" t="s">
        <v>4</v>
      </c>
      <c r="I36" s="104" t="s">
        <v>2</v>
      </c>
      <c r="J36" s="104"/>
      <c r="K36" s="104"/>
      <c r="L36" s="104"/>
      <c r="M36" s="104"/>
      <c r="N36" s="77" t="s">
        <v>4</v>
      </c>
    </row>
    <row r="37" spans="1:14" ht="23.1" customHeight="1">
      <c r="A37" s="9" t="s">
        <v>15</v>
      </c>
      <c r="B37" s="10" t="s">
        <v>38</v>
      </c>
      <c r="C37" s="11"/>
      <c r="D37" s="11"/>
      <c r="E37" s="11"/>
      <c r="F37" s="12"/>
      <c r="G37" s="13"/>
      <c r="H37" s="14">
        <v>4065.66</v>
      </c>
      <c r="I37" s="15" t="s">
        <v>28</v>
      </c>
      <c r="J37" s="16"/>
      <c r="K37" s="16"/>
      <c r="L37" s="16"/>
      <c r="M37" s="17"/>
      <c r="N37" s="18">
        <v>12838.3</v>
      </c>
    </row>
    <row r="38" spans="1:14" ht="23.1" customHeight="1">
      <c r="A38" s="20"/>
      <c r="B38" s="10"/>
      <c r="C38" s="11"/>
      <c r="D38" s="11"/>
      <c r="E38" s="11"/>
      <c r="F38" s="11"/>
      <c r="G38" s="22"/>
      <c r="H38" s="19"/>
      <c r="I38" s="42" t="s">
        <v>31</v>
      </c>
      <c r="J38" s="11"/>
      <c r="K38" s="11"/>
      <c r="L38" s="11"/>
      <c r="M38" s="12"/>
      <c r="N38" s="19">
        <f>547.39+3*930.75</f>
        <v>3339.64</v>
      </c>
    </row>
    <row r="39" spans="1:14" ht="23.1" customHeight="1">
      <c r="A39" s="20"/>
      <c r="B39" s="10"/>
      <c r="C39" s="11"/>
      <c r="D39" s="11"/>
      <c r="E39" s="21"/>
      <c r="F39" s="21"/>
      <c r="G39" s="22"/>
      <c r="H39" s="19"/>
      <c r="I39" s="29"/>
      <c r="J39" s="11"/>
      <c r="K39" s="11"/>
      <c r="L39" s="11"/>
      <c r="M39" s="12"/>
      <c r="N39" s="19"/>
    </row>
    <row r="40" spans="1:14" ht="23.1" customHeight="1" thickBot="1">
      <c r="A40" s="20"/>
      <c r="B40" s="10"/>
      <c r="C40" s="11"/>
      <c r="D40" s="11"/>
      <c r="E40" s="21"/>
      <c r="F40" s="21"/>
      <c r="G40" s="22"/>
      <c r="H40" s="19"/>
      <c r="I40" s="42"/>
      <c r="J40" s="11"/>
      <c r="K40" s="11"/>
      <c r="L40" s="11"/>
      <c r="M40" s="12"/>
      <c r="N40" s="19"/>
    </row>
    <row r="41" spans="1:14" ht="23.1" customHeight="1" thickBot="1">
      <c r="A41" s="33"/>
      <c r="B41" s="34"/>
      <c r="C41" s="35"/>
      <c r="D41" s="35"/>
      <c r="E41" s="35"/>
      <c r="F41" s="44"/>
      <c r="G41" s="34"/>
      <c r="H41" s="47">
        <f>SUM(H37:H40)</f>
        <v>4065.66</v>
      </c>
      <c r="I41" s="48"/>
      <c r="J41" s="49"/>
      <c r="K41" s="49"/>
      <c r="L41" s="49"/>
      <c r="M41" s="50"/>
      <c r="N41" s="47">
        <f>SUM(N37:N40)</f>
        <v>16177.939999999999</v>
      </c>
    </row>
    <row r="42" spans="1:14" ht="23.1" customHeight="1" thickBot="1">
      <c r="A42" s="98" t="str">
        <f>A33</f>
        <v>Конституции 3</v>
      </c>
      <c r="B42" s="98"/>
      <c r="C42" s="98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</row>
    <row r="43" spans="1:14" ht="23.1" customHeight="1" thickBot="1">
      <c r="A43" s="95" t="s">
        <v>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</row>
    <row r="44" spans="1:14" ht="45.75" customHeight="1" thickBot="1">
      <c r="A44" s="4"/>
      <c r="B44" s="90" t="s">
        <v>24</v>
      </c>
      <c r="C44" s="91"/>
      <c r="D44" s="91"/>
      <c r="E44" s="91"/>
      <c r="F44" s="91"/>
      <c r="G44" s="91"/>
      <c r="H44" s="91"/>
      <c r="I44" s="101" t="s">
        <v>27</v>
      </c>
      <c r="J44" s="102"/>
      <c r="K44" s="102"/>
      <c r="L44" s="102"/>
      <c r="M44" s="102"/>
      <c r="N44" s="103"/>
    </row>
    <row r="45" spans="1:14" ht="23.1" customHeight="1" thickBot="1">
      <c r="A45" s="5" t="s">
        <v>1</v>
      </c>
      <c r="B45" s="89" t="s">
        <v>2</v>
      </c>
      <c r="C45" s="89"/>
      <c r="D45" s="89"/>
      <c r="E45" s="89"/>
      <c r="F45" s="89"/>
      <c r="G45" s="6" t="s">
        <v>3</v>
      </c>
      <c r="H45" s="69" t="s">
        <v>4</v>
      </c>
      <c r="I45" s="105" t="s">
        <v>2</v>
      </c>
      <c r="J45" s="104"/>
      <c r="K45" s="104"/>
      <c r="L45" s="104"/>
      <c r="M45" s="104"/>
      <c r="N45" s="78" t="s">
        <v>4</v>
      </c>
    </row>
    <row r="46" spans="1:14" ht="23.1" customHeight="1">
      <c r="A46" s="9" t="s">
        <v>16</v>
      </c>
      <c r="B46" s="10" t="s">
        <v>33</v>
      </c>
      <c r="C46" s="51"/>
      <c r="D46" s="51"/>
      <c r="E46" s="51"/>
      <c r="F46" s="51"/>
      <c r="G46" s="52"/>
      <c r="H46" s="70">
        <v>2614.85</v>
      </c>
      <c r="I46" s="15" t="s">
        <v>28</v>
      </c>
      <c r="J46" s="16"/>
      <c r="K46" s="16"/>
      <c r="L46" s="16"/>
      <c r="M46" s="17"/>
      <c r="N46" s="18">
        <v>12838.3</v>
      </c>
    </row>
    <row r="47" spans="1:14" ht="23.1" customHeight="1">
      <c r="A47" s="9"/>
      <c r="B47" s="10"/>
      <c r="C47" s="11"/>
      <c r="D47" s="11"/>
      <c r="E47" s="11"/>
      <c r="F47" s="11"/>
      <c r="G47" s="22"/>
      <c r="H47" s="14"/>
      <c r="I47" s="29" t="s">
        <v>31</v>
      </c>
      <c r="J47" s="24"/>
      <c r="K47" s="24"/>
      <c r="L47" s="24"/>
      <c r="M47" s="24"/>
      <c r="N47" s="55">
        <f>3*547.39</f>
        <v>1642.17</v>
      </c>
    </row>
    <row r="48" spans="1:14" ht="23.1" customHeight="1" thickBot="1">
      <c r="A48" s="9"/>
      <c r="B48" s="10"/>
      <c r="C48" s="11"/>
      <c r="D48" s="11"/>
      <c r="E48" s="11"/>
      <c r="F48" s="11"/>
      <c r="G48" s="22"/>
      <c r="H48" s="14"/>
      <c r="I48" s="53" t="s">
        <v>39</v>
      </c>
      <c r="J48" s="11"/>
      <c r="K48" s="11"/>
      <c r="L48" s="11"/>
      <c r="M48" s="11"/>
      <c r="N48" s="31">
        <v>1030.21</v>
      </c>
    </row>
    <row r="49" spans="1:14" ht="23.1" customHeight="1" thickBot="1">
      <c r="A49" s="33"/>
      <c r="B49" s="34"/>
      <c r="C49" s="35"/>
      <c r="D49" s="35"/>
      <c r="E49" s="35"/>
      <c r="F49" s="44"/>
      <c r="G49" s="34"/>
      <c r="H49" s="37">
        <f>SUM(H46:H48)</f>
        <v>2614.85</v>
      </c>
      <c r="I49" s="38"/>
      <c r="J49" s="39"/>
      <c r="K49" s="39"/>
      <c r="L49" s="39"/>
      <c r="M49" s="40"/>
      <c r="N49" s="41">
        <f>SUM(N46:N48)</f>
        <v>15510.68</v>
      </c>
    </row>
    <row r="50" spans="1:14" ht="23.1" customHeight="1" thickBot="1">
      <c r="A50" s="98" t="str">
        <f>A42</f>
        <v>Конституции 3</v>
      </c>
      <c r="B50" s="98"/>
      <c r="C50" s="98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3.1" customHeight="1" thickBot="1">
      <c r="A51" s="95" t="s">
        <v>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</row>
    <row r="52" spans="1:14" ht="35.25" customHeight="1">
      <c r="A52" s="4"/>
      <c r="B52" s="90" t="s">
        <v>24</v>
      </c>
      <c r="C52" s="91"/>
      <c r="D52" s="91"/>
      <c r="E52" s="91"/>
      <c r="F52" s="91"/>
      <c r="G52" s="91"/>
      <c r="H52" s="91"/>
      <c r="I52" s="84" t="s">
        <v>27</v>
      </c>
      <c r="J52" s="85"/>
      <c r="K52" s="85"/>
      <c r="L52" s="85"/>
      <c r="M52" s="85"/>
      <c r="N52" s="86"/>
    </row>
    <row r="53" spans="1:14" ht="23.1" customHeight="1" thickBot="1">
      <c r="A53" s="5" t="s">
        <v>1</v>
      </c>
      <c r="B53" s="89" t="s">
        <v>2</v>
      </c>
      <c r="C53" s="89"/>
      <c r="D53" s="89"/>
      <c r="E53" s="89"/>
      <c r="F53" s="89"/>
      <c r="G53" s="6" t="s">
        <v>3</v>
      </c>
      <c r="H53" s="69" t="s">
        <v>4</v>
      </c>
      <c r="I53" s="87" t="s">
        <v>2</v>
      </c>
      <c r="J53" s="88"/>
      <c r="K53" s="88"/>
      <c r="L53" s="88"/>
      <c r="M53" s="88"/>
      <c r="N53" s="71" t="s">
        <v>4</v>
      </c>
    </row>
    <row r="54" spans="1:14" ht="23.1" customHeight="1">
      <c r="A54" s="9" t="s">
        <v>17</v>
      </c>
      <c r="B54" s="10" t="s">
        <v>38</v>
      </c>
      <c r="C54" s="11"/>
      <c r="D54" s="11"/>
      <c r="E54" s="11"/>
      <c r="F54" s="11"/>
      <c r="G54" s="22"/>
      <c r="H54" s="14">
        <v>3046.37</v>
      </c>
      <c r="I54" s="15" t="s">
        <v>28</v>
      </c>
      <c r="J54" s="16"/>
      <c r="K54" s="16"/>
      <c r="L54" s="16"/>
      <c r="M54" s="17"/>
      <c r="N54" s="18">
        <v>12838.3</v>
      </c>
    </row>
    <row r="55" spans="1:14" ht="23.1" customHeight="1">
      <c r="A55" s="20"/>
      <c r="B55" s="10" t="s">
        <v>33</v>
      </c>
      <c r="C55" s="11"/>
      <c r="D55" s="11"/>
      <c r="E55" s="11"/>
      <c r="F55" s="12"/>
      <c r="G55" s="13"/>
      <c r="H55" s="14">
        <f>275.63+252.1</f>
        <v>527.73</v>
      </c>
      <c r="I55" s="53" t="s">
        <v>34</v>
      </c>
      <c r="J55" s="24"/>
      <c r="K55" s="24"/>
      <c r="L55" s="24"/>
      <c r="M55" s="24"/>
      <c r="N55" s="46">
        <v>29285.599999999999</v>
      </c>
    </row>
    <row r="56" spans="1:14" ht="23.1" customHeight="1">
      <c r="A56" s="20"/>
      <c r="B56" s="10" t="s">
        <v>40</v>
      </c>
      <c r="C56" s="11"/>
      <c r="D56" s="11"/>
      <c r="E56" s="11"/>
      <c r="F56" s="11"/>
      <c r="G56" s="22"/>
      <c r="H56" s="14">
        <v>42873.62</v>
      </c>
      <c r="I56" s="29" t="s">
        <v>31</v>
      </c>
      <c r="J56" s="24"/>
      <c r="K56" s="24"/>
      <c r="L56" s="24"/>
      <c r="M56" s="24"/>
      <c r="N56" s="58">
        <f>1160.77+930.75</f>
        <v>2091.52</v>
      </c>
    </row>
    <row r="57" spans="1:14" ht="23.1" customHeight="1">
      <c r="A57" s="20"/>
      <c r="B57" s="10" t="s">
        <v>41</v>
      </c>
      <c r="C57" s="11"/>
      <c r="D57" s="11"/>
      <c r="E57" s="11"/>
      <c r="F57" s="11"/>
      <c r="G57" s="22"/>
      <c r="H57" s="14">
        <v>30872.75</v>
      </c>
      <c r="I57" s="53"/>
      <c r="J57" s="24"/>
      <c r="K57" s="24"/>
      <c r="L57" s="24"/>
      <c r="M57" s="24"/>
      <c r="N57" s="46"/>
    </row>
    <row r="58" spans="1:14" ht="23.1" customHeight="1" thickBot="1">
      <c r="A58" s="20"/>
      <c r="B58" s="10"/>
      <c r="C58" s="11"/>
      <c r="D58" s="11"/>
      <c r="E58" s="11"/>
      <c r="F58" s="11"/>
      <c r="G58" s="22"/>
      <c r="H58" s="14"/>
      <c r="I58" s="29"/>
      <c r="J58" s="11"/>
      <c r="K58" s="11"/>
      <c r="L58" s="11"/>
      <c r="M58" s="12"/>
      <c r="N58" s="43"/>
    </row>
    <row r="59" spans="1:14" ht="23.1" customHeight="1" thickBot="1">
      <c r="A59" s="33"/>
      <c r="B59" s="34"/>
      <c r="C59" s="35"/>
      <c r="D59" s="35"/>
      <c r="E59" s="35"/>
      <c r="F59" s="44"/>
      <c r="G59" s="34"/>
      <c r="H59" s="37">
        <f>SUM(H54:H58)</f>
        <v>77320.47</v>
      </c>
      <c r="I59" s="38"/>
      <c r="J59" s="39"/>
      <c r="K59" s="39"/>
      <c r="L59" s="39"/>
      <c r="M59" s="40"/>
      <c r="N59" s="41">
        <f>SUM(N54:N58)</f>
        <v>44215.419999999991</v>
      </c>
    </row>
    <row r="60" spans="1:14" ht="23.1" customHeight="1" thickBot="1">
      <c r="A60" s="98" t="str">
        <f>A42</f>
        <v>Конституции 3</v>
      </c>
      <c r="B60" s="98"/>
      <c r="C60" s="98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</row>
    <row r="61" spans="1:14" ht="23.1" customHeight="1" thickBot="1">
      <c r="A61" s="95" t="s">
        <v>0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</row>
    <row r="62" spans="1:14" ht="31.5" customHeight="1" thickBot="1">
      <c r="A62" s="4"/>
      <c r="B62" s="90" t="s">
        <v>24</v>
      </c>
      <c r="C62" s="91"/>
      <c r="D62" s="91"/>
      <c r="E62" s="91"/>
      <c r="F62" s="91"/>
      <c r="G62" s="91"/>
      <c r="H62" s="91"/>
      <c r="I62" s="101" t="s">
        <v>27</v>
      </c>
      <c r="J62" s="102"/>
      <c r="K62" s="102"/>
      <c r="L62" s="102"/>
      <c r="M62" s="102"/>
      <c r="N62" s="103"/>
    </row>
    <row r="63" spans="1:14" ht="23.1" customHeight="1" thickBot="1">
      <c r="A63" s="5" t="s">
        <v>1</v>
      </c>
      <c r="B63" s="89" t="s">
        <v>2</v>
      </c>
      <c r="C63" s="89"/>
      <c r="D63" s="89"/>
      <c r="E63" s="89"/>
      <c r="F63" s="89"/>
      <c r="G63" s="6" t="s">
        <v>3</v>
      </c>
      <c r="H63" s="7" t="s">
        <v>4</v>
      </c>
      <c r="I63" s="100" t="s">
        <v>2</v>
      </c>
      <c r="J63" s="100"/>
      <c r="K63" s="100"/>
      <c r="L63" s="100"/>
      <c r="M63" s="100"/>
      <c r="N63" s="76" t="s">
        <v>4</v>
      </c>
    </row>
    <row r="64" spans="1:14" ht="23.1" customHeight="1">
      <c r="A64" s="9" t="s">
        <v>18</v>
      </c>
      <c r="B64" s="10" t="s">
        <v>33</v>
      </c>
      <c r="C64" s="11"/>
      <c r="D64" s="11"/>
      <c r="E64" s="11"/>
      <c r="F64" s="11"/>
      <c r="G64" s="22"/>
      <c r="H64" s="14">
        <v>803.91</v>
      </c>
      <c r="I64" s="15" t="s">
        <v>28</v>
      </c>
      <c r="J64" s="16"/>
      <c r="K64" s="16"/>
      <c r="L64" s="16"/>
      <c r="M64" s="17"/>
      <c r="N64" s="18">
        <v>12838.3</v>
      </c>
    </row>
    <row r="65" spans="1:14" ht="23.1" customHeight="1">
      <c r="A65" s="20"/>
      <c r="B65" s="10"/>
      <c r="C65" s="11"/>
      <c r="D65" s="11"/>
      <c r="E65" s="11"/>
      <c r="F65" s="11"/>
      <c r="G65" s="22"/>
      <c r="H65" s="14"/>
      <c r="I65" s="42" t="s">
        <v>31</v>
      </c>
      <c r="J65" s="11"/>
      <c r="K65" s="11"/>
      <c r="L65" s="11"/>
      <c r="M65" s="12"/>
      <c r="N65" s="43">
        <f>930.75*2</f>
        <v>1861.5</v>
      </c>
    </row>
    <row r="66" spans="1:14" ht="23.1" customHeight="1" thickBot="1">
      <c r="A66" s="20"/>
      <c r="B66" s="10"/>
      <c r="C66" s="11"/>
      <c r="D66" s="11"/>
      <c r="E66" s="21"/>
      <c r="F66" s="21"/>
      <c r="G66" s="22"/>
      <c r="H66" s="14"/>
      <c r="I66" s="42"/>
      <c r="J66" s="11"/>
      <c r="K66" s="11"/>
      <c r="L66" s="11"/>
      <c r="M66" s="12"/>
      <c r="N66" s="43"/>
    </row>
    <row r="67" spans="1:14" ht="23.1" customHeight="1" thickBot="1">
      <c r="A67" s="33"/>
      <c r="B67" s="34"/>
      <c r="C67" s="35"/>
      <c r="D67" s="35"/>
      <c r="E67" s="35"/>
      <c r="F67" s="44"/>
      <c r="G67" s="34"/>
      <c r="H67" s="37">
        <f>SUM(H64:H66)</f>
        <v>803.91</v>
      </c>
      <c r="I67" s="38"/>
      <c r="J67" s="39"/>
      <c r="K67" s="39"/>
      <c r="L67" s="39"/>
      <c r="M67" s="40"/>
      <c r="N67" s="41">
        <f>SUM(N64:N66)</f>
        <v>14699.8</v>
      </c>
    </row>
    <row r="68" spans="1:14" ht="23.1" customHeight="1" thickBot="1">
      <c r="A68" s="98" t="str">
        <f>A60</f>
        <v>Конституции 3</v>
      </c>
      <c r="B68" s="98"/>
      <c r="C68" s="98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3.1" customHeight="1" thickBot="1">
      <c r="A69" s="95" t="s">
        <v>0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7"/>
    </row>
    <row r="70" spans="1:14" ht="32.25" customHeight="1" thickBot="1">
      <c r="A70" s="4"/>
      <c r="B70" s="90" t="s">
        <v>24</v>
      </c>
      <c r="C70" s="91"/>
      <c r="D70" s="91"/>
      <c r="E70" s="91"/>
      <c r="F70" s="91"/>
      <c r="G70" s="91"/>
      <c r="H70" s="91"/>
      <c r="I70" s="101" t="s">
        <v>27</v>
      </c>
      <c r="J70" s="102"/>
      <c r="K70" s="102"/>
      <c r="L70" s="102"/>
      <c r="M70" s="102"/>
      <c r="N70" s="103"/>
    </row>
    <row r="71" spans="1:14" ht="23.1" customHeight="1" thickBot="1">
      <c r="A71" s="5" t="s">
        <v>1</v>
      </c>
      <c r="B71" s="89" t="s">
        <v>2</v>
      </c>
      <c r="C71" s="89"/>
      <c r="D71" s="89"/>
      <c r="E71" s="89"/>
      <c r="F71" s="89"/>
      <c r="G71" s="6" t="s">
        <v>3</v>
      </c>
      <c r="H71" s="7" t="s">
        <v>4</v>
      </c>
      <c r="I71" s="100" t="s">
        <v>2</v>
      </c>
      <c r="J71" s="100"/>
      <c r="K71" s="100"/>
      <c r="L71" s="100"/>
      <c r="M71" s="100"/>
      <c r="N71" s="76" t="s">
        <v>4</v>
      </c>
    </row>
    <row r="72" spans="1:14" ht="23.1" customHeight="1">
      <c r="A72" s="9" t="s">
        <v>19</v>
      </c>
      <c r="B72" s="10"/>
      <c r="C72" s="11"/>
      <c r="D72" s="11"/>
      <c r="E72" s="11"/>
      <c r="F72" s="11"/>
      <c r="G72" s="22"/>
      <c r="H72" s="14"/>
      <c r="I72" s="15" t="s">
        <v>28</v>
      </c>
      <c r="J72" s="16"/>
      <c r="K72" s="16"/>
      <c r="L72" s="16"/>
      <c r="M72" s="17"/>
      <c r="N72" s="18">
        <v>12838.3</v>
      </c>
    </row>
    <row r="73" spans="1:14" ht="23.1" customHeight="1">
      <c r="A73" s="20"/>
      <c r="B73" s="10"/>
      <c r="C73" s="11"/>
      <c r="D73" s="11"/>
      <c r="E73" s="11"/>
      <c r="F73" s="11"/>
      <c r="G73" s="22"/>
      <c r="H73" s="14"/>
      <c r="I73" s="29" t="s">
        <v>31</v>
      </c>
      <c r="J73" s="11"/>
      <c r="K73" s="11"/>
      <c r="L73" s="11"/>
      <c r="M73" s="11"/>
      <c r="N73" s="54">
        <v>930.75</v>
      </c>
    </row>
    <row r="74" spans="1:14" ht="23.1" customHeight="1" thickBot="1">
      <c r="A74" s="20"/>
      <c r="B74" s="10"/>
      <c r="C74" s="11"/>
      <c r="D74" s="11"/>
      <c r="E74" s="11"/>
      <c r="F74" s="11"/>
      <c r="G74" s="22"/>
      <c r="H74" s="14"/>
      <c r="I74" s="42"/>
      <c r="J74" s="11"/>
      <c r="K74" s="11"/>
      <c r="L74" s="11"/>
      <c r="M74" s="12"/>
      <c r="N74" s="43"/>
    </row>
    <row r="75" spans="1:14" ht="23.1" customHeight="1" thickBot="1">
      <c r="A75" s="33"/>
      <c r="B75" s="34"/>
      <c r="C75" s="35"/>
      <c r="D75" s="35"/>
      <c r="E75" s="35"/>
      <c r="F75" s="44"/>
      <c r="G75" s="34"/>
      <c r="H75" s="37">
        <f>SUM(H72:H74)</f>
        <v>0</v>
      </c>
      <c r="I75" s="38"/>
      <c r="J75" s="39"/>
      <c r="K75" s="39"/>
      <c r="L75" s="39"/>
      <c r="M75" s="40"/>
      <c r="N75" s="41">
        <f>SUM(N72:N74)</f>
        <v>13769.05</v>
      </c>
    </row>
    <row r="76" spans="1:14" ht="23.1" customHeight="1" thickBot="1">
      <c r="A76" s="98" t="str">
        <f>A68</f>
        <v>Конституции 3</v>
      </c>
      <c r="B76" s="98"/>
      <c r="C76" s="98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</row>
    <row r="77" spans="1:14" ht="23.1" customHeight="1" thickBot="1">
      <c r="A77" s="95" t="s">
        <v>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</row>
    <row r="78" spans="1:14" ht="34.5" customHeight="1" thickBot="1">
      <c r="A78" s="4"/>
      <c r="B78" s="90" t="s">
        <v>24</v>
      </c>
      <c r="C78" s="91"/>
      <c r="D78" s="91"/>
      <c r="E78" s="91"/>
      <c r="F78" s="91"/>
      <c r="G78" s="91"/>
      <c r="H78" s="91"/>
      <c r="I78" s="101" t="s">
        <v>27</v>
      </c>
      <c r="J78" s="102"/>
      <c r="K78" s="102"/>
      <c r="L78" s="102"/>
      <c r="M78" s="102"/>
      <c r="N78" s="103"/>
    </row>
    <row r="79" spans="1:14" ht="23.1" customHeight="1" thickBot="1">
      <c r="A79" s="5" t="s">
        <v>1</v>
      </c>
      <c r="B79" s="89" t="s">
        <v>2</v>
      </c>
      <c r="C79" s="89"/>
      <c r="D79" s="89"/>
      <c r="E79" s="89"/>
      <c r="F79" s="89"/>
      <c r="G79" s="6" t="s">
        <v>3</v>
      </c>
      <c r="H79" s="7" t="s">
        <v>4</v>
      </c>
      <c r="I79" s="100" t="s">
        <v>2</v>
      </c>
      <c r="J79" s="100"/>
      <c r="K79" s="100"/>
      <c r="L79" s="100"/>
      <c r="M79" s="100"/>
      <c r="N79" s="76" t="s">
        <v>4</v>
      </c>
    </row>
    <row r="80" spans="1:14" ht="23.1" customHeight="1">
      <c r="A80" s="9" t="s">
        <v>20</v>
      </c>
      <c r="B80" s="10" t="s">
        <v>35</v>
      </c>
      <c r="C80" s="11"/>
      <c r="D80" s="11"/>
      <c r="E80" s="21"/>
      <c r="F80" s="21"/>
      <c r="G80" s="22"/>
      <c r="H80" s="70">
        <v>1040.42</v>
      </c>
      <c r="I80" s="15" t="s">
        <v>28</v>
      </c>
      <c r="J80" s="16"/>
      <c r="K80" s="16"/>
      <c r="L80" s="16"/>
      <c r="M80" s="17"/>
      <c r="N80" s="18">
        <v>12838.3</v>
      </c>
    </row>
    <row r="81" spans="1:14" ht="23.1" customHeight="1">
      <c r="A81" s="20"/>
      <c r="B81" s="10" t="s">
        <v>30</v>
      </c>
      <c r="C81" s="11"/>
      <c r="D81" s="11"/>
      <c r="E81" s="11"/>
      <c r="F81" s="11"/>
      <c r="G81" s="22"/>
      <c r="H81" s="14">
        <v>1639.51</v>
      </c>
      <c r="I81" s="29" t="s">
        <v>31</v>
      </c>
      <c r="J81" s="11"/>
      <c r="K81" s="11"/>
      <c r="L81" s="11"/>
      <c r="M81" s="11"/>
      <c r="N81" s="54">
        <f>547.39*3</f>
        <v>1642.17</v>
      </c>
    </row>
    <row r="82" spans="1:14" ht="23.1" customHeight="1">
      <c r="A82" s="20"/>
      <c r="B82" s="10"/>
      <c r="C82" s="11"/>
      <c r="D82" s="11"/>
      <c r="E82" s="11"/>
      <c r="F82" s="11"/>
      <c r="G82" s="22"/>
      <c r="H82" s="14"/>
      <c r="I82" s="23"/>
      <c r="J82" s="24"/>
      <c r="K82" s="24"/>
      <c r="L82" s="24"/>
      <c r="M82" s="26"/>
      <c r="N82" s="25"/>
    </row>
    <row r="83" spans="1:14" ht="23.1" customHeight="1" thickBot="1">
      <c r="A83" s="20"/>
      <c r="B83" s="10"/>
      <c r="C83" s="11"/>
      <c r="D83" s="11"/>
      <c r="E83" s="11"/>
      <c r="F83" s="11"/>
      <c r="G83" s="22"/>
      <c r="H83" s="14"/>
      <c r="I83" s="29"/>
      <c r="J83" s="11"/>
      <c r="K83" s="11"/>
      <c r="L83" s="11"/>
      <c r="M83" s="12"/>
      <c r="N83" s="43"/>
    </row>
    <row r="84" spans="1:14" ht="23.1" customHeight="1" thickBot="1">
      <c r="A84" s="33"/>
      <c r="B84" s="34"/>
      <c r="C84" s="35"/>
      <c r="D84" s="35"/>
      <c r="E84" s="35"/>
      <c r="F84" s="44"/>
      <c r="G84" s="34"/>
      <c r="H84" s="37">
        <f>SUM(H80:H83)</f>
        <v>2679.9300000000003</v>
      </c>
      <c r="I84" s="38"/>
      <c r="J84" s="39"/>
      <c r="K84" s="39"/>
      <c r="L84" s="39"/>
      <c r="M84" s="40"/>
      <c r="N84" s="41">
        <f>SUM(N80:N83)</f>
        <v>14480.47</v>
      </c>
    </row>
    <row r="85" spans="1:14" ht="23.1" customHeight="1" thickBot="1">
      <c r="A85" s="98" t="str">
        <f>A76</f>
        <v>Конституции 3</v>
      </c>
      <c r="B85" s="98"/>
      <c r="C85" s="98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14" ht="23.1" customHeight="1" thickBot="1">
      <c r="A86" s="95" t="s">
        <v>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7"/>
    </row>
    <row r="87" spans="1:14" ht="32.25" customHeight="1">
      <c r="A87" s="4"/>
      <c r="B87" s="90" t="s">
        <v>24</v>
      </c>
      <c r="C87" s="91"/>
      <c r="D87" s="91"/>
      <c r="E87" s="91"/>
      <c r="F87" s="91"/>
      <c r="G87" s="91"/>
      <c r="H87" s="91"/>
      <c r="I87" s="84" t="s">
        <v>27</v>
      </c>
      <c r="J87" s="85"/>
      <c r="K87" s="85"/>
      <c r="L87" s="85"/>
      <c r="M87" s="85"/>
      <c r="N87" s="86"/>
    </row>
    <row r="88" spans="1:14" ht="23.1" customHeight="1" thickBot="1">
      <c r="A88" s="5" t="s">
        <v>1</v>
      </c>
      <c r="B88" s="89" t="s">
        <v>2</v>
      </c>
      <c r="C88" s="89"/>
      <c r="D88" s="89"/>
      <c r="E88" s="89"/>
      <c r="F88" s="89"/>
      <c r="G88" s="6" t="s">
        <v>3</v>
      </c>
      <c r="H88" s="69" t="s">
        <v>4</v>
      </c>
      <c r="I88" s="87" t="s">
        <v>2</v>
      </c>
      <c r="J88" s="88"/>
      <c r="K88" s="88"/>
      <c r="L88" s="88"/>
      <c r="M88" s="88"/>
      <c r="N88" s="71" t="s">
        <v>4</v>
      </c>
    </row>
    <row r="89" spans="1:14" ht="23.1" customHeight="1">
      <c r="A89" s="9" t="s">
        <v>21</v>
      </c>
      <c r="B89" s="74" t="s">
        <v>42</v>
      </c>
      <c r="C89" s="51"/>
      <c r="D89" s="51"/>
      <c r="E89" s="75"/>
      <c r="F89" s="75"/>
      <c r="G89" s="52"/>
      <c r="H89" s="72">
        <v>3435.62</v>
      </c>
      <c r="I89" s="15" t="s">
        <v>28</v>
      </c>
      <c r="J89" s="16"/>
      <c r="K89" s="16"/>
      <c r="L89" s="16"/>
      <c r="M89" s="17"/>
      <c r="N89" s="18">
        <v>12838.3</v>
      </c>
    </row>
    <row r="90" spans="1:14" ht="23.1" customHeight="1">
      <c r="A90" s="20"/>
      <c r="B90" s="10"/>
      <c r="C90" s="11"/>
      <c r="D90" s="11"/>
      <c r="E90" s="11"/>
      <c r="F90" s="11"/>
      <c r="G90" s="22"/>
      <c r="H90" s="14"/>
      <c r="I90" s="42" t="s">
        <v>31</v>
      </c>
      <c r="J90" s="24"/>
      <c r="K90" s="24"/>
      <c r="L90" s="24"/>
      <c r="M90" s="24"/>
      <c r="N90" s="46">
        <f>930.75*6</f>
        <v>5584.5</v>
      </c>
    </row>
    <row r="91" spans="1:14" ht="23.1" customHeight="1">
      <c r="A91" s="20"/>
      <c r="B91" s="10"/>
      <c r="C91" s="11"/>
      <c r="D91" s="11"/>
      <c r="E91" s="11"/>
      <c r="F91" s="11"/>
      <c r="G91" s="22"/>
      <c r="H91" s="14"/>
      <c r="I91" s="29" t="s">
        <v>44</v>
      </c>
      <c r="J91" s="24"/>
      <c r="K91" s="24"/>
      <c r="L91" s="24"/>
      <c r="M91" s="24"/>
      <c r="N91" s="58">
        <v>12579.54</v>
      </c>
    </row>
    <row r="92" spans="1:14" ht="23.1" customHeight="1" thickBot="1">
      <c r="A92" s="20"/>
      <c r="B92" s="10"/>
      <c r="C92" s="11"/>
      <c r="D92" s="11"/>
      <c r="E92" s="21"/>
      <c r="F92" s="21"/>
      <c r="G92" s="22"/>
      <c r="H92" s="14"/>
      <c r="I92" s="29"/>
      <c r="J92" s="11"/>
      <c r="K92" s="11"/>
      <c r="L92" s="11"/>
      <c r="M92" s="12"/>
      <c r="N92" s="43"/>
    </row>
    <row r="93" spans="1:14" ht="23.1" customHeight="1" thickBot="1">
      <c r="A93" s="33"/>
      <c r="B93" s="34"/>
      <c r="C93" s="35"/>
      <c r="D93" s="35"/>
      <c r="E93" s="35"/>
      <c r="F93" s="44"/>
      <c r="G93" s="34"/>
      <c r="H93" s="37">
        <f>SUM(H89:H92)</f>
        <v>3435.62</v>
      </c>
      <c r="I93" s="38"/>
      <c r="J93" s="39"/>
      <c r="K93" s="39"/>
      <c r="L93" s="39"/>
      <c r="M93" s="40"/>
      <c r="N93" s="41">
        <f>SUM(N89:N92)</f>
        <v>31002.34</v>
      </c>
    </row>
    <row r="94" spans="1:14" ht="23.1" customHeight="1" thickBot="1">
      <c r="A94" s="98" t="str">
        <f>A85</f>
        <v>Конституции 3</v>
      </c>
      <c r="B94" s="98"/>
      <c r="C94" s="98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</row>
    <row r="95" spans="1:14" ht="23.1" customHeight="1" thickBot="1">
      <c r="A95" s="95" t="s">
        <v>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7"/>
    </row>
    <row r="96" spans="1:14" ht="23.1" customHeight="1">
      <c r="A96" s="4"/>
      <c r="B96" s="90" t="s">
        <v>24</v>
      </c>
      <c r="C96" s="91"/>
      <c r="D96" s="91"/>
      <c r="E96" s="91"/>
      <c r="F96" s="91"/>
      <c r="G96" s="91"/>
      <c r="H96" s="92"/>
      <c r="I96" s="93" t="s">
        <v>27</v>
      </c>
      <c r="J96" s="85"/>
      <c r="K96" s="85"/>
      <c r="L96" s="85"/>
      <c r="M96" s="85"/>
      <c r="N96" s="85"/>
    </row>
    <row r="97" spans="1:14" ht="23.1" customHeight="1" thickBot="1">
      <c r="A97" s="5" t="s">
        <v>1</v>
      </c>
      <c r="B97" s="89" t="s">
        <v>2</v>
      </c>
      <c r="C97" s="89"/>
      <c r="D97" s="89"/>
      <c r="E97" s="89"/>
      <c r="F97" s="89"/>
      <c r="G97" s="6" t="s">
        <v>3</v>
      </c>
      <c r="H97" s="7" t="s">
        <v>4</v>
      </c>
      <c r="I97" s="88" t="s">
        <v>2</v>
      </c>
      <c r="J97" s="88"/>
      <c r="K97" s="88"/>
      <c r="L97" s="88"/>
      <c r="M97" s="88"/>
      <c r="N97" s="8" t="s">
        <v>4</v>
      </c>
    </row>
    <row r="98" spans="1:14" ht="23.1" customHeight="1">
      <c r="A98" s="9" t="s">
        <v>22</v>
      </c>
      <c r="B98" s="10" t="s">
        <v>30</v>
      </c>
      <c r="C98" s="11"/>
      <c r="D98" s="11"/>
      <c r="E98" s="11"/>
      <c r="F98" s="12"/>
      <c r="G98" s="13"/>
      <c r="H98" s="14">
        <v>689.73</v>
      </c>
      <c r="I98" s="15" t="s">
        <v>28</v>
      </c>
      <c r="J98" s="16"/>
      <c r="K98" s="16"/>
      <c r="L98" s="16"/>
      <c r="M98" s="17"/>
      <c r="N98" s="18">
        <v>12838.3</v>
      </c>
    </row>
    <row r="99" spans="1:14" ht="23.1" customHeight="1">
      <c r="A99" s="20"/>
      <c r="B99" s="10" t="s">
        <v>43</v>
      </c>
      <c r="C99" s="11"/>
      <c r="D99" s="11"/>
      <c r="E99" s="11"/>
      <c r="F99" s="11"/>
      <c r="G99" s="22"/>
      <c r="H99" s="14">
        <v>9177.6200000000008</v>
      </c>
      <c r="I99" s="53" t="s">
        <v>31</v>
      </c>
      <c r="J99" s="51"/>
      <c r="K99" s="51"/>
      <c r="L99" s="51"/>
      <c r="M99" s="51"/>
      <c r="N99" s="68">
        <f>930.75</f>
        <v>930.75</v>
      </c>
    </row>
    <row r="100" spans="1:14" ht="23.1" customHeight="1">
      <c r="A100" s="20"/>
      <c r="B100" s="10"/>
      <c r="C100" s="11"/>
      <c r="D100" s="11"/>
      <c r="E100" s="11"/>
      <c r="F100" s="11"/>
      <c r="G100" s="22"/>
      <c r="H100" s="14"/>
      <c r="I100" s="23"/>
      <c r="J100" s="24"/>
      <c r="K100" s="24"/>
      <c r="L100" s="24"/>
      <c r="M100" s="26"/>
      <c r="N100" s="25"/>
    </row>
    <row r="101" spans="1:14" ht="23.1" customHeight="1" thickBot="1">
      <c r="A101" s="20"/>
      <c r="B101" s="10"/>
      <c r="C101" s="11"/>
      <c r="D101" s="11"/>
      <c r="E101" s="11"/>
      <c r="F101" s="11"/>
      <c r="G101" s="22"/>
      <c r="H101" s="14"/>
      <c r="I101" s="53"/>
      <c r="J101" s="11"/>
      <c r="K101" s="11"/>
      <c r="L101" s="11"/>
      <c r="M101" s="11"/>
      <c r="N101" s="56"/>
    </row>
    <row r="102" spans="1:14" ht="23.1" customHeight="1" thickBot="1">
      <c r="A102" s="33"/>
      <c r="B102" s="34"/>
      <c r="C102" s="35"/>
      <c r="D102" s="35"/>
      <c r="E102" s="35"/>
      <c r="F102" s="44"/>
      <c r="G102" s="34"/>
      <c r="H102" s="37">
        <f>SUM(H98:H101)</f>
        <v>9867.35</v>
      </c>
      <c r="I102" s="38"/>
      <c r="J102" s="39"/>
      <c r="K102" s="39"/>
      <c r="L102" s="39"/>
      <c r="M102" s="39"/>
      <c r="N102" s="57">
        <f>SUM(N98:N101)</f>
        <v>13769.05</v>
      </c>
    </row>
    <row r="103" spans="1:14" ht="23.1" customHeight="1">
      <c r="E103" s="99" t="s">
        <v>7</v>
      </c>
      <c r="F103" s="99"/>
      <c r="G103" s="99"/>
      <c r="H103" s="59">
        <f>H102+H93+H84+H75+H67+H59+H49+H41+H32+H24+H16+H8</f>
        <v>102911.47</v>
      </c>
      <c r="K103" s="94" t="s">
        <v>7</v>
      </c>
      <c r="L103" s="94"/>
      <c r="M103" s="94"/>
      <c r="N103" s="60">
        <f>N102+N93+N84+N75+N67+N59+N49+N41+N32+N24+N16+N8</f>
        <v>222917.13999999996</v>
      </c>
    </row>
    <row r="104" spans="1:14" ht="23.1" customHeight="1">
      <c r="E104" s="61"/>
    </row>
    <row r="105" spans="1:14" ht="23.1" customHeight="1"/>
    <row r="106" spans="1:14" ht="23.1" customHeight="1">
      <c r="A106" s="79" t="s">
        <v>5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1:14" ht="23.1" customHeight="1">
      <c r="A107" s="79" t="s">
        <v>9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4" ht="23.1" customHeight="1">
      <c r="A108" s="79" t="s">
        <v>32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1:14" ht="23.1" customHeight="1">
      <c r="A109" s="79" t="s">
        <v>26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1:14" ht="23.1" customHeight="1">
      <c r="A110" s="63"/>
      <c r="B110" s="64"/>
      <c r="C110" s="64"/>
      <c r="D110" s="64"/>
      <c r="E110" s="64"/>
      <c r="F110" s="64"/>
      <c r="G110" s="62"/>
      <c r="H110" s="62"/>
    </row>
    <row r="111" spans="1:14" ht="23.1" customHeight="1">
      <c r="A111" s="63"/>
      <c r="B111" s="82" t="s">
        <v>6</v>
      </c>
      <c r="C111" s="82"/>
      <c r="D111" s="83" t="s">
        <v>45</v>
      </c>
      <c r="E111" s="83"/>
      <c r="F111" s="83" t="s">
        <v>23</v>
      </c>
      <c r="G111" s="83"/>
      <c r="H111" s="80" t="s">
        <v>10</v>
      </c>
      <c r="I111" s="80"/>
      <c r="J111" s="65"/>
    </row>
    <row r="112" spans="1:14" ht="23.1" customHeight="1">
      <c r="A112" s="63"/>
      <c r="B112" s="82"/>
      <c r="C112" s="82"/>
      <c r="D112" s="83"/>
      <c r="E112" s="83"/>
      <c r="F112" s="83"/>
      <c r="G112" s="83"/>
      <c r="H112" s="80"/>
      <c r="I112" s="80"/>
      <c r="J112" s="65"/>
    </row>
    <row r="113" spans="1:11" ht="36.75" customHeight="1">
      <c r="A113" s="66" t="s">
        <v>25</v>
      </c>
      <c r="B113" s="81">
        <v>409453.94</v>
      </c>
      <c r="C113" s="81"/>
      <c r="D113" s="81">
        <v>387791.33</v>
      </c>
      <c r="E113" s="81"/>
      <c r="F113" s="81">
        <f>H103+N103</f>
        <v>325828.61</v>
      </c>
      <c r="G113" s="81"/>
      <c r="H113" s="81">
        <f>D113-F113</f>
        <v>61962.72000000003</v>
      </c>
      <c r="I113" s="81"/>
      <c r="K113" s="61"/>
    </row>
  </sheetData>
  <mergeCells count="86">
    <mergeCell ref="I4:M4"/>
    <mergeCell ref="A9:C9"/>
    <mergeCell ref="B11:H11"/>
    <mergeCell ref="A17:C17"/>
    <mergeCell ref="I11:N11"/>
    <mergeCell ref="B12:F12"/>
    <mergeCell ref="A1:C1"/>
    <mergeCell ref="B3:H3"/>
    <mergeCell ref="A2:N2"/>
    <mergeCell ref="I3:N3"/>
    <mergeCell ref="B4:F4"/>
    <mergeCell ref="A10:N10"/>
    <mergeCell ref="A61:N61"/>
    <mergeCell ref="B19:H19"/>
    <mergeCell ref="I12:M12"/>
    <mergeCell ref="I19:N19"/>
    <mergeCell ref="A18:N18"/>
    <mergeCell ref="A51:N51"/>
    <mergeCell ref="A33:C33"/>
    <mergeCell ref="A34:N34"/>
    <mergeCell ref="B36:F36"/>
    <mergeCell ref="B45:F45"/>
    <mergeCell ref="I45:M45"/>
    <mergeCell ref="I28:M28"/>
    <mergeCell ref="I35:N35"/>
    <mergeCell ref="A42:C42"/>
    <mergeCell ref="A43:N43"/>
    <mergeCell ref="I36:M36"/>
    <mergeCell ref="B35:H35"/>
    <mergeCell ref="B27:H27"/>
    <mergeCell ref="B28:F28"/>
    <mergeCell ref="I27:N27"/>
    <mergeCell ref="I20:M20"/>
    <mergeCell ref="B20:F20"/>
    <mergeCell ref="A26:N26"/>
    <mergeCell ref="A25:C25"/>
    <mergeCell ref="A76:C76"/>
    <mergeCell ref="B62:H62"/>
    <mergeCell ref="I62:N62"/>
    <mergeCell ref="B53:F53"/>
    <mergeCell ref="I44:N44"/>
    <mergeCell ref="B44:H44"/>
    <mergeCell ref="A60:C60"/>
    <mergeCell ref="B52:H52"/>
    <mergeCell ref="I52:N52"/>
    <mergeCell ref="A50:C50"/>
    <mergeCell ref="I53:M53"/>
    <mergeCell ref="A69:N69"/>
    <mergeCell ref="B70:H70"/>
    <mergeCell ref="A68:C68"/>
    <mergeCell ref="B63:F63"/>
    <mergeCell ref="A85:C85"/>
    <mergeCell ref="A77:N77"/>
    <mergeCell ref="B79:F79"/>
    <mergeCell ref="I71:M71"/>
    <mergeCell ref="B71:F71"/>
    <mergeCell ref="K103:M103"/>
    <mergeCell ref="A95:N95"/>
    <mergeCell ref="A86:N86"/>
    <mergeCell ref="A94:C94"/>
    <mergeCell ref="E103:G103"/>
    <mergeCell ref="I63:M63"/>
    <mergeCell ref="I70:N70"/>
    <mergeCell ref="I79:M79"/>
    <mergeCell ref="B78:H78"/>
    <mergeCell ref="I78:N78"/>
    <mergeCell ref="D111:E112"/>
    <mergeCell ref="A107:K107"/>
    <mergeCell ref="I87:N87"/>
    <mergeCell ref="I88:M88"/>
    <mergeCell ref="B88:F88"/>
    <mergeCell ref="B87:H87"/>
    <mergeCell ref="I97:M97"/>
    <mergeCell ref="B97:F97"/>
    <mergeCell ref="B96:H96"/>
    <mergeCell ref="I96:N96"/>
    <mergeCell ref="A106:K106"/>
    <mergeCell ref="H111:I112"/>
    <mergeCell ref="A108:K108"/>
    <mergeCell ref="H113:I113"/>
    <mergeCell ref="F113:G113"/>
    <mergeCell ref="B113:C113"/>
    <mergeCell ref="D113:E113"/>
    <mergeCell ref="A109:K109"/>
    <mergeCell ref="B111:C112"/>
    <mergeCell ref="F111:G112"/>
  </mergeCells>
  <phoneticPr fontId="2" type="noConversion"/>
  <pageMargins left="0.19685039370078741" right="0.17" top="0.19685039370078741" bottom="0.19685039370078741" header="0.51181102362204722" footer="0.51181102362204722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Конституции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2015-03-11T13:41:19Z</cp:lastPrinted>
  <dcterms:created xsi:type="dcterms:W3CDTF">2013-02-05T05:42:12Z</dcterms:created>
  <dcterms:modified xsi:type="dcterms:W3CDTF">2020-06-18T13:27:04Z</dcterms:modified>
</cp:coreProperties>
</file>