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Комсомольская 17" sheetId="1" r:id="rId1"/>
  </sheets>
  <calcPr calcId="114210"/>
</workbook>
</file>

<file path=xl/calcChain.xml><?xml version="1.0" encoding="utf-8"?>
<calcChain xmlns="http://schemas.openxmlformats.org/spreadsheetml/2006/main">
  <c r="H107" i="1"/>
  <c r="H99"/>
  <c r="H90"/>
  <c r="H81"/>
  <c r="H72"/>
  <c r="H64"/>
  <c r="H52"/>
  <c r="H56"/>
  <c r="H47"/>
  <c r="H38"/>
  <c r="H28"/>
  <c r="H18"/>
  <c r="H9"/>
  <c r="H108"/>
  <c r="N105"/>
  <c r="N107"/>
  <c r="N96"/>
  <c r="N99"/>
  <c r="N87"/>
  <c r="N90"/>
  <c r="N79"/>
  <c r="N81"/>
  <c r="N72"/>
  <c r="N62"/>
  <c r="N64"/>
  <c r="N53"/>
  <c r="N56"/>
  <c r="N45"/>
  <c r="N47"/>
  <c r="N38"/>
  <c r="N28"/>
  <c r="N16"/>
  <c r="N18"/>
  <c r="N7"/>
  <c r="N9"/>
  <c r="N108"/>
  <c r="F119"/>
  <c r="H119"/>
  <c r="A10"/>
  <c r="A19"/>
  <c r="A29"/>
  <c r="A39"/>
  <c r="A48"/>
  <c r="A57"/>
  <c r="A65"/>
  <c r="A73"/>
  <c r="A82"/>
  <c r="A91"/>
  <c r="A100"/>
</calcChain>
</file>

<file path=xl/sharedStrings.xml><?xml version="1.0" encoding="utf-8"?>
<sst xmlns="http://schemas.openxmlformats.org/spreadsheetml/2006/main" count="188" uniqueCount="49">
  <si>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</si>
  <si>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</si>
  <si>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</si>
  <si>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</si>
  <si>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</si>
  <si>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</si>
  <si>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</si>
  <si>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</si>
  <si>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</si>
  <si>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КОМСОМОЛЬСКАЯ 17</t>
  </si>
  <si>
    <t>по начислению, поступлению, затратам  средств</t>
  </si>
  <si>
    <t>остаток (+) /перерасход(-)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</si>
  <si>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</si>
  <si>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</si>
  <si>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</si>
  <si>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</si>
  <si>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</si>
  <si>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</si>
  <si>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</si>
  <si>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</si>
  <si>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</si>
  <si>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</si>
  <si>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</si>
  <si>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</si>
  <si>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</si>
  <si>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</si>
  <si>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17  по ул.Комсомольская</t>
  </si>
  <si>
    <t>поступление</t>
  </si>
  <si>
    <t>ремонт и обслуживание внутридомового инж.оборудования</t>
  </si>
  <si>
    <t>содержание аварийной службы</t>
  </si>
  <si>
    <t>восстановление освещения, замена ламп</t>
  </si>
  <si>
    <t>прочистка канализации</t>
  </si>
  <si>
    <t>ремонт дверей</t>
  </si>
  <si>
    <t>ремонт проводки, восстановление освещения</t>
  </si>
  <si>
    <t>по текущему  ремонту</t>
  </si>
  <si>
    <t>ремонт стояка отопления</t>
  </si>
  <si>
    <t>прочистка водостоков</t>
  </si>
  <si>
    <t>остекление</t>
  </si>
  <si>
    <t>прочистка вентиляции</t>
  </si>
  <si>
    <t>ремонт канал.трубы</t>
  </si>
  <si>
    <t>замена радиаторов, ремонт тепл.трубы</t>
  </si>
  <si>
    <t>ремонт трубы хвс</t>
  </si>
  <si>
    <t>отогрев водостока</t>
  </si>
  <si>
    <t>отогрев водостоков</t>
  </si>
  <si>
    <t>подъезд</t>
  </si>
  <si>
    <t>восстановление освещения, ремонт проводки</t>
  </si>
  <si>
    <t>изготовление ящика под песок</t>
  </si>
  <si>
    <t>ремонт чердач.люков</t>
  </si>
  <si>
    <t>ремонт канал.стояка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</si>
</sst>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8" xfId="1" applyFont="1" applyBorder="1"/>
    <xf numFmtId="0" fontId="5" fillId="0" borderId="9" xfId="1" applyFont="1" applyBorder="1"/>
    <xf numFmtId="2" fontId="5" fillId="0" borderId="7" xfId="1" applyNumberFormat="1" applyFont="1" applyFill="1" applyBorder="1"/>
    <xf numFmtId="0" fontId="3" fillId="0" borderId="10" xfId="1" applyFont="1" applyBorder="1"/>
    <xf numFmtId="0" fontId="3" fillId="0" borderId="11" xfId="1" applyFont="1" applyBorder="1"/>
    <xf numFmtId="0" fontId="3" fillId="0" borderId="12" xfId="1" applyFont="1" applyBorder="1"/>
    <xf numFmtId="2" fontId="3" fillId="0" borderId="13" xfId="1" applyNumberFormat="1" applyFont="1" applyFill="1" applyBorder="1"/>
    <xf numFmtId="0" fontId="5" fillId="0" borderId="0" xfId="1" applyFont="1" applyFill="1" applyBorder="1"/>
    <xf numFmtId="0" fontId="5" fillId="0" borderId="6" xfId="1" applyFont="1" applyBorder="1"/>
    <xf numFmtId="0" fontId="4" fillId="0" borderId="14" xfId="0" applyFont="1" applyBorder="1"/>
    <xf numFmtId="0" fontId="3" fillId="0" borderId="15" xfId="1" applyFont="1" applyBorder="1"/>
    <xf numFmtId="0" fontId="3" fillId="0" borderId="0" xfId="1" applyFont="1" applyBorder="1"/>
    <xf numFmtId="0" fontId="3" fillId="0" borderId="8" xfId="1" applyFont="1" applyBorder="1"/>
    <xf numFmtId="2" fontId="3" fillId="0" borderId="16" xfId="1" applyNumberFormat="1" applyFont="1" applyFill="1" applyBorder="1"/>
    <xf numFmtId="0" fontId="4" fillId="0" borderId="17" xfId="0" applyFont="1" applyBorder="1"/>
    <xf numFmtId="2" fontId="5" fillId="0" borderId="18" xfId="1" applyNumberFormat="1" applyFont="1" applyBorder="1"/>
    <xf numFmtId="2" fontId="5" fillId="0" borderId="7" xfId="1" applyNumberFormat="1" applyFont="1" applyBorder="1"/>
    <xf numFmtId="0" fontId="5" fillId="0" borderId="15" xfId="1" applyFont="1" applyBorder="1"/>
    <xf numFmtId="2" fontId="5" fillId="0" borderId="19" xfId="1" applyNumberFormat="1" applyFont="1" applyFill="1" applyBorder="1"/>
    <xf numFmtId="2" fontId="5" fillId="0" borderId="0" xfId="1" applyNumberFormat="1" applyFont="1" applyBorder="1"/>
    <xf numFmtId="0" fontId="5" fillId="0" borderId="15" xfId="1" applyFont="1" applyFill="1" applyBorder="1"/>
    <xf numFmtId="0" fontId="5" fillId="0" borderId="8" xfId="1" applyFont="1" applyBorder="1" applyAlignment="1">
      <alignment horizontal="right"/>
    </xf>
    <xf numFmtId="2" fontId="5" fillId="0" borderId="13" xfId="1" applyNumberFormat="1" applyFont="1" applyFill="1" applyBorder="1"/>
    <xf numFmtId="2" fontId="5" fillId="0" borderId="16" xfId="1" applyNumberFormat="1" applyFont="1" applyFill="1" applyBorder="1"/>
    <xf numFmtId="0" fontId="5" fillId="0" borderId="3" xfId="1" applyFont="1" applyBorder="1"/>
    <xf numFmtId="0" fontId="5" fillId="0" borderId="20" xfId="1" applyFont="1" applyBorder="1"/>
    <xf numFmtId="0" fontId="5" fillId="0" borderId="21" xfId="1" applyFont="1" applyBorder="1"/>
    <xf numFmtId="0" fontId="5" fillId="0" borderId="22" xfId="1" applyFont="1" applyBorder="1"/>
    <xf numFmtId="2" fontId="3" fillId="0" borderId="23" xfId="1" applyNumberFormat="1" applyFont="1" applyBorder="1" applyAlignment="1">
      <alignment horizontal="left"/>
    </xf>
    <xf numFmtId="0" fontId="3" fillId="0" borderId="24" xfId="1" applyFont="1" applyBorder="1"/>
    <xf numFmtId="0" fontId="3" fillId="0" borderId="1" xfId="1" applyFont="1" applyBorder="1"/>
    <xf numFmtId="0" fontId="3" fillId="0" borderId="25" xfId="1" applyFont="1" applyBorder="1"/>
    <xf numFmtId="2" fontId="3" fillId="0" borderId="26" xfId="1" applyNumberFormat="1" applyFont="1" applyBorder="1"/>
    <xf numFmtId="0" fontId="5" fillId="0" borderId="7" xfId="1" applyFont="1" applyFill="1" applyBorder="1"/>
    <xf numFmtId="2" fontId="5" fillId="0" borderId="27" xfId="1" applyNumberFormat="1" applyFont="1" applyBorder="1"/>
    <xf numFmtId="0" fontId="3" fillId="0" borderId="28" xfId="1" applyFont="1" applyBorder="1"/>
    <xf numFmtId="2" fontId="5" fillId="0" borderId="19" xfId="1" applyNumberFormat="1" applyFont="1" applyBorder="1"/>
    <xf numFmtId="2" fontId="5" fillId="0" borderId="29" xfId="1" applyNumberFormat="1" applyFont="1" applyBorder="1"/>
    <xf numFmtId="0" fontId="5" fillId="0" borderId="30" xfId="1" applyFont="1" applyBorder="1"/>
    <xf numFmtId="0" fontId="5" fillId="0" borderId="31" xfId="1" applyFont="1" applyBorder="1"/>
    <xf numFmtId="0" fontId="5" fillId="0" borderId="0" xfId="1" applyFont="1" applyBorder="1" applyAlignment="1">
      <alignment horizontal="right"/>
    </xf>
    <xf numFmtId="0" fontId="4" fillId="0" borderId="32" xfId="0" applyFont="1" applyBorder="1"/>
    <xf numFmtId="0" fontId="4" fillId="0" borderId="0" xfId="0" applyFont="1" applyBorder="1"/>
    <xf numFmtId="0" fontId="5" fillId="0" borderId="28" xfId="1" applyFont="1" applyBorder="1"/>
    <xf numFmtId="0" fontId="5" fillId="0" borderId="33" xfId="1" applyFont="1" applyBorder="1"/>
    <xf numFmtId="0" fontId="5" fillId="0" borderId="34" xfId="1" applyFont="1" applyBorder="1"/>
    <xf numFmtId="0" fontId="5" fillId="0" borderId="1" xfId="1" applyFont="1" applyBorder="1"/>
    <xf numFmtId="2" fontId="5" fillId="0" borderId="34" xfId="1" applyNumberFormat="1" applyFont="1" applyBorder="1"/>
    <xf numFmtId="2" fontId="3" fillId="0" borderId="35" xfId="1" applyNumberFormat="1" applyFont="1" applyBorder="1"/>
    <xf numFmtId="2" fontId="3" fillId="0" borderId="36" xfId="1" applyNumberFormat="1" applyFont="1" applyBorder="1"/>
    <xf numFmtId="0" fontId="5" fillId="0" borderId="24" xfId="1" applyFont="1" applyBorder="1"/>
    <xf numFmtId="0" fontId="5" fillId="0" borderId="28" xfId="1" applyFont="1" applyFill="1" applyBorder="1"/>
    <xf numFmtId="0" fontId="5" fillId="0" borderId="8" xfId="1" applyFont="1" applyFill="1" applyBorder="1"/>
    <xf numFmtId="2" fontId="7" fillId="0" borderId="37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7" xfId="0" applyFont="1" applyFill="1" applyBorder="1" applyAlignment="1">
      <alignment horizontal="center" vertical="center" wrapText="1"/>
    </xf>
    <xf numFmtId="2" fontId="5" fillId="0" borderId="18" xfId="1" applyNumberFormat="1" applyFont="1" applyFill="1" applyBorder="1"/>
    <xf numFmtId="2" fontId="5" fillId="0" borderId="16" xfId="1" applyNumberFormat="1" applyFont="1" applyBorder="1"/>
    <xf numFmtId="0" fontId="3" fillId="2" borderId="38" xfId="1" applyFont="1" applyFill="1" applyBorder="1" applyAlignment="1">
      <alignment horizontal="center"/>
    </xf>
    <xf numFmtId="0" fontId="3" fillId="2" borderId="39" xfId="1" applyFont="1" applyFill="1" applyBorder="1"/>
    <xf numFmtId="2" fontId="5" fillId="0" borderId="29" xfId="1" applyNumberFormat="1" applyFont="1" applyFill="1" applyBorder="1"/>
    <xf numFmtId="0" fontId="5" fillId="0" borderId="0" xfId="1" applyFont="1" applyFill="1" applyBorder="1" applyAlignment="1">
      <alignment horizontal="right"/>
    </xf>
    <xf numFmtId="0" fontId="3" fillId="2" borderId="50" xfId="1" applyFont="1" applyFill="1" applyBorder="1"/>
    <xf numFmtId="2" fontId="3" fillId="0" borderId="23" xfId="1" applyNumberFormat="1" applyFont="1" applyBorder="1"/>
    <xf numFmtId="0" fontId="3" fillId="2" borderId="27" xfId="1" applyFont="1" applyFill="1" applyBorder="1"/>
    <xf numFmtId="2" fontId="3" fillId="0" borderId="51" xfId="1" applyNumberFormat="1" applyFont="1" applyFill="1" applyBorder="1"/>
    <xf numFmtId="0" fontId="3" fillId="2" borderId="52" xfId="1" applyFont="1" applyFill="1" applyBorder="1"/>
    <xf numFmtId="2" fontId="3" fillId="0" borderId="53" xfId="1" applyNumberFormat="1" applyFont="1" applyFill="1" applyBorder="1"/>
    <xf numFmtId="2" fontId="3" fillId="0" borderId="37" xfId="0" applyNumberFormat="1" applyFont="1" applyBorder="1" applyAlignment="1">
      <alignment horizontal="center" vertical="center"/>
    </xf>
    <xf numFmtId="0" fontId="3" fillId="2" borderId="36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 wrapText="1"/>
    </xf>
    <xf numFmtId="0" fontId="3" fillId="2" borderId="42" xfId="1" applyFont="1" applyFill="1" applyBorder="1" applyAlignment="1">
      <alignment horizontal="center" wrapText="1"/>
    </xf>
    <xf numFmtId="0" fontId="3" fillId="2" borderId="45" xfId="1" applyFont="1" applyFill="1" applyBorder="1" applyAlignment="1">
      <alignment horizontal="center" wrapText="1"/>
    </xf>
    <xf numFmtId="0" fontId="3" fillId="2" borderId="48" xfId="1" applyFont="1" applyFill="1" applyBorder="1" applyAlignment="1">
      <alignment horizontal="center" wrapText="1"/>
    </xf>
    <xf numFmtId="0" fontId="3" fillId="2" borderId="44" xfId="1" applyFont="1" applyFill="1" applyBorder="1" applyAlignment="1">
      <alignment horizontal="center" wrapText="1"/>
    </xf>
    <xf numFmtId="0" fontId="3" fillId="2" borderId="49" xfId="1" applyFont="1" applyFill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3" fillId="2" borderId="33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topLeftCell="A99" zoomScale="75" workbookViewId="0">
      <selection activeCell="E126" sqref="E126"/>
    </sheetView>
  </sheetViews>
  <sheetFormatPr defaultRowHeight="16.5"/>
  <cols>
    <col min="1" max="1" width="21.85546875" style="3" customWidth="1"/>
    <col min="2" max="4" width="9.140625" style="3"/>
    <col min="5" max="5" width="15.42578125" style="3" customWidth="1"/>
    <col min="6" max="6" width="17.42578125" style="3" customWidth="1"/>
    <col min="7" max="7" width="13.5703125" style="3" customWidth="1"/>
    <col min="8" max="8" width="11.140625" style="3" customWidth="1"/>
    <col min="9" max="10" width="9.140625" style="3"/>
    <col min="11" max="11" width="11.42578125" style="3" customWidth="1"/>
    <col min="12" max="12" width="14.42578125" style="3" customWidth="1"/>
    <col min="13" max="13" width="4" style="3" customWidth="1"/>
    <col min="14" max="14" width="13.140625" style="3" customWidth="1"/>
    <col min="15" max="16384" width="9.140625" style="3"/>
  </cols>
  <sheetData>
    <row r="1" spans="1:14" ht="23.1" customHeight="1" thickBot="1">
      <c r="A1" s="91" t="s">
        <v>9</v>
      </c>
      <c r="B1" s="91"/>
      <c r="C1" s="9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3.1" customHeight="1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107"/>
      <c r="K2" s="107"/>
      <c r="L2" s="107"/>
      <c r="M2" s="107"/>
      <c r="N2" s="108"/>
    </row>
    <row r="3" spans="1:14" ht="37.5" customHeight="1" thickBot="1">
      <c r="A3" s="4"/>
      <c r="B3" s="88" t="s">
        <v>24</v>
      </c>
      <c r="C3" s="89"/>
      <c r="D3" s="89"/>
      <c r="E3" s="89"/>
      <c r="F3" s="89"/>
      <c r="G3" s="89"/>
      <c r="H3" s="89"/>
      <c r="I3" s="97" t="s">
        <v>28</v>
      </c>
      <c r="J3" s="98"/>
      <c r="K3" s="98"/>
      <c r="L3" s="98"/>
      <c r="M3" s="98"/>
      <c r="N3" s="99"/>
    </row>
    <row r="4" spans="1:14" ht="23.1" customHeight="1" thickBot="1">
      <c r="A4" s="5" t="s">
        <v>1</v>
      </c>
      <c r="B4" s="96" t="s">
        <v>2</v>
      </c>
      <c r="C4" s="96"/>
      <c r="D4" s="96"/>
      <c r="E4" s="96"/>
      <c r="F4" s="96"/>
      <c r="G4" s="6" t="s">
        <v>3</v>
      </c>
      <c r="H4" s="7" t="s">
        <v>4</v>
      </c>
      <c r="I4" s="106" t="s">
        <v>2</v>
      </c>
      <c r="J4" s="106"/>
      <c r="K4" s="106"/>
      <c r="L4" s="106"/>
      <c r="M4" s="106"/>
      <c r="N4" s="77" t="s">
        <v>4</v>
      </c>
    </row>
    <row r="5" spans="1:14" ht="23.1" customHeight="1">
      <c r="A5" s="8" t="s">
        <v>8</v>
      </c>
      <c r="B5" s="9"/>
      <c r="C5" s="10"/>
      <c r="D5" s="10"/>
      <c r="E5" s="10"/>
      <c r="F5" s="11"/>
      <c r="G5" s="12"/>
      <c r="H5" s="13"/>
      <c r="I5" s="14" t="s">
        <v>29</v>
      </c>
      <c r="J5" s="15"/>
      <c r="K5" s="15"/>
      <c r="L5" s="15"/>
      <c r="M5" s="16"/>
      <c r="N5" s="17">
        <v>17223.97</v>
      </c>
    </row>
    <row r="6" spans="1:14" ht="23.1" customHeight="1">
      <c r="A6" s="19"/>
      <c r="B6" s="9"/>
      <c r="G6" s="20"/>
      <c r="H6" s="20"/>
      <c r="I6" s="28" t="s">
        <v>35</v>
      </c>
      <c r="J6" s="10"/>
      <c r="K6" s="10"/>
      <c r="L6" s="10"/>
      <c r="M6" s="10"/>
      <c r="N6" s="29">
        <v>13520.77</v>
      </c>
    </row>
    <row r="7" spans="1:14" ht="23.1" customHeight="1">
      <c r="A7" s="19"/>
      <c r="B7" s="9"/>
      <c r="C7" s="10"/>
      <c r="D7" s="10"/>
      <c r="E7" s="10"/>
      <c r="F7" s="11"/>
      <c r="G7" s="12"/>
      <c r="H7" s="13"/>
      <c r="I7" s="28" t="s">
        <v>31</v>
      </c>
      <c r="J7" s="10"/>
      <c r="K7" s="10"/>
      <c r="L7" s="10"/>
      <c r="M7" s="32"/>
      <c r="N7" s="34">
        <f>930.75</f>
        <v>930.75</v>
      </c>
    </row>
    <row r="8" spans="1:14" ht="23.1" customHeight="1" thickBot="1">
      <c r="A8" s="19"/>
      <c r="B8" s="9"/>
      <c r="C8" s="10"/>
      <c r="D8" s="10"/>
      <c r="E8" s="10"/>
      <c r="F8" s="11"/>
      <c r="G8" s="12"/>
      <c r="H8" s="13"/>
      <c r="I8" s="54" t="s">
        <v>42</v>
      </c>
      <c r="J8" s="10"/>
      <c r="K8" s="10"/>
      <c r="L8" s="10"/>
      <c r="M8" s="11"/>
      <c r="N8" s="33">
        <v>3401.06</v>
      </c>
    </row>
    <row r="9" spans="1:14" ht="23.1" customHeight="1" thickBot="1">
      <c r="A9" s="35"/>
      <c r="B9" s="36"/>
      <c r="C9" s="37"/>
      <c r="D9" s="37"/>
      <c r="E9" s="37"/>
      <c r="F9" s="38"/>
      <c r="G9" s="36"/>
      <c r="H9" s="39">
        <f>SUM(H5:H8)</f>
        <v>0</v>
      </c>
      <c r="I9" s="40"/>
      <c r="J9" s="41"/>
      <c r="K9" s="41"/>
      <c r="L9" s="41"/>
      <c r="M9" s="42"/>
      <c r="N9" s="43">
        <f>SUM(N5:N8)</f>
        <v>35076.550000000003</v>
      </c>
    </row>
    <row r="10" spans="1:14" ht="23.1" customHeight="1" thickBot="1">
      <c r="A10" s="91" t="str">
        <f>A1</f>
        <v>КОМСОМОЛЬСКАЯ 17</v>
      </c>
      <c r="B10" s="91"/>
      <c r="C10" s="9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</row>
    <row r="11" spans="1:14" ht="23.1" customHeight="1" thickBot="1">
      <c r="A11" s="84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1:14" ht="40.5" customHeight="1" thickBot="1">
      <c r="A12" s="4"/>
      <c r="B12" s="88" t="s">
        <v>24</v>
      </c>
      <c r="C12" s="89"/>
      <c r="D12" s="89"/>
      <c r="E12" s="89"/>
      <c r="F12" s="89"/>
      <c r="G12" s="89"/>
      <c r="H12" s="89"/>
      <c r="I12" s="97" t="s">
        <v>28</v>
      </c>
      <c r="J12" s="98"/>
      <c r="K12" s="98"/>
      <c r="L12" s="98"/>
      <c r="M12" s="98"/>
      <c r="N12" s="99"/>
    </row>
    <row r="13" spans="1:14" ht="23.1" customHeight="1" thickBot="1">
      <c r="A13" s="5" t="s">
        <v>1</v>
      </c>
      <c r="B13" s="96" t="s">
        <v>2</v>
      </c>
      <c r="C13" s="96"/>
      <c r="D13" s="96"/>
      <c r="E13" s="96"/>
      <c r="F13" s="96"/>
      <c r="G13" s="6" t="s">
        <v>3</v>
      </c>
      <c r="H13" s="7" t="s">
        <v>4</v>
      </c>
      <c r="I13" s="106" t="s">
        <v>2</v>
      </c>
      <c r="J13" s="106"/>
      <c r="K13" s="106"/>
      <c r="L13" s="106"/>
      <c r="M13" s="106"/>
      <c r="N13" s="79" t="s">
        <v>4</v>
      </c>
    </row>
    <row r="14" spans="1:14" ht="23.1" customHeight="1">
      <c r="A14" s="8" t="s">
        <v>12</v>
      </c>
      <c r="B14" s="9" t="s">
        <v>30</v>
      </c>
      <c r="C14" s="10"/>
      <c r="D14" s="10"/>
      <c r="E14" s="10"/>
      <c r="F14" s="10"/>
      <c r="G14" s="26"/>
      <c r="H14" s="27">
        <v>1376.25</v>
      </c>
      <c r="I14" s="14" t="s">
        <v>29</v>
      </c>
      <c r="J14" s="15"/>
      <c r="K14" s="15"/>
      <c r="L14" s="15"/>
      <c r="M14" s="15"/>
      <c r="N14" s="80">
        <v>17223.97</v>
      </c>
    </row>
    <row r="15" spans="1:14" ht="23.1" customHeight="1">
      <c r="A15" s="19"/>
      <c r="B15" s="9" t="s">
        <v>32</v>
      </c>
      <c r="C15" s="10"/>
      <c r="D15" s="10"/>
      <c r="E15" s="10"/>
      <c r="F15" s="11"/>
      <c r="G15" s="12"/>
      <c r="H15" s="13">
        <v>1317.25</v>
      </c>
      <c r="I15" s="28" t="s">
        <v>31</v>
      </c>
      <c r="J15" s="10"/>
      <c r="K15" s="10"/>
      <c r="L15" s="10"/>
      <c r="M15" s="10"/>
      <c r="N15" s="47">
        <v>930.75</v>
      </c>
    </row>
    <row r="16" spans="1:14" ht="23.1" customHeight="1">
      <c r="A16" s="19"/>
      <c r="B16" s="9"/>
      <c r="C16" s="10"/>
      <c r="D16" s="10"/>
      <c r="E16" s="10"/>
      <c r="F16" s="10"/>
      <c r="G16" s="26"/>
      <c r="H16" s="27"/>
      <c r="I16" s="31" t="s">
        <v>43</v>
      </c>
      <c r="J16" s="10"/>
      <c r="K16" s="10"/>
      <c r="L16" s="10"/>
      <c r="M16" s="10"/>
      <c r="N16" s="47">
        <f>2*3402.08</f>
        <v>6804.16</v>
      </c>
    </row>
    <row r="17" spans="1:14" ht="23.1" customHeight="1" thickBot="1">
      <c r="A17" s="19"/>
      <c r="B17" s="44"/>
      <c r="G17" s="20"/>
      <c r="H17" s="20"/>
      <c r="I17" s="28"/>
      <c r="J17" s="10"/>
      <c r="K17" s="10"/>
      <c r="L17" s="10"/>
      <c r="M17" s="10"/>
      <c r="N17" s="47"/>
    </row>
    <row r="18" spans="1:14" ht="23.1" customHeight="1" thickBot="1">
      <c r="A18" s="35"/>
      <c r="B18" s="36"/>
      <c r="C18" s="37"/>
      <c r="D18" s="37"/>
      <c r="E18" s="37"/>
      <c r="F18" s="49"/>
      <c r="G18" s="50"/>
      <c r="H18" s="78">
        <f>SUM(H14:H17)</f>
        <v>2693.5</v>
      </c>
      <c r="I18" s="40"/>
      <c r="J18" s="41"/>
      <c r="K18" s="41"/>
      <c r="L18" s="41"/>
      <c r="M18" s="41"/>
      <c r="N18" s="59">
        <f>SUM(N14:N17)</f>
        <v>24958.880000000001</v>
      </c>
    </row>
    <row r="19" spans="1:14" ht="23.1" customHeight="1" thickBot="1">
      <c r="A19" s="91" t="str">
        <f>A10</f>
        <v>КОМСОМОЛЬСКАЯ 17</v>
      </c>
      <c r="B19" s="91"/>
      <c r="C19" s="9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</row>
    <row r="20" spans="1:14" ht="23.1" customHeight="1" thickBot="1">
      <c r="A20" s="84" t="s">
        <v>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</row>
    <row r="21" spans="1:14" ht="38.25" customHeight="1" thickBot="1">
      <c r="A21" s="4"/>
      <c r="B21" s="88" t="s">
        <v>24</v>
      </c>
      <c r="C21" s="89"/>
      <c r="D21" s="89"/>
      <c r="E21" s="89"/>
      <c r="F21" s="89"/>
      <c r="G21" s="89"/>
      <c r="H21" s="89"/>
      <c r="I21" s="97" t="s">
        <v>28</v>
      </c>
      <c r="J21" s="98"/>
      <c r="K21" s="98"/>
      <c r="L21" s="98"/>
      <c r="M21" s="98"/>
      <c r="N21" s="99"/>
    </row>
    <row r="22" spans="1:14" ht="23.1" customHeight="1" thickBot="1">
      <c r="A22" s="5" t="s">
        <v>1</v>
      </c>
      <c r="B22" s="96" t="s">
        <v>2</v>
      </c>
      <c r="C22" s="96"/>
      <c r="D22" s="96"/>
      <c r="E22" s="96"/>
      <c r="F22" s="96"/>
      <c r="G22" s="6" t="s">
        <v>3</v>
      </c>
      <c r="H22" s="7" t="s">
        <v>4</v>
      </c>
      <c r="I22" s="106" t="s">
        <v>2</v>
      </c>
      <c r="J22" s="106"/>
      <c r="K22" s="106"/>
      <c r="L22" s="106"/>
      <c r="M22" s="106"/>
      <c r="N22" s="79" t="s">
        <v>4</v>
      </c>
    </row>
    <row r="23" spans="1:14" ht="23.1" customHeight="1">
      <c r="A23" s="8" t="s">
        <v>13</v>
      </c>
      <c r="B23" s="9" t="s">
        <v>30</v>
      </c>
      <c r="C23" s="10"/>
      <c r="D23" s="10"/>
      <c r="E23" s="10"/>
      <c r="F23" s="10"/>
      <c r="G23" s="26"/>
      <c r="H23" s="27">
        <v>623.86</v>
      </c>
      <c r="I23" s="14" t="s">
        <v>29</v>
      </c>
      <c r="J23" s="15"/>
      <c r="K23" s="15"/>
      <c r="L23" s="15"/>
      <c r="M23" s="16"/>
      <c r="N23" s="82">
        <v>17223.97</v>
      </c>
    </row>
    <row r="24" spans="1:14" ht="23.1" customHeight="1">
      <c r="A24" s="19"/>
      <c r="B24" s="9" t="s">
        <v>37</v>
      </c>
      <c r="C24" s="10"/>
      <c r="D24" s="10"/>
      <c r="E24" s="51"/>
      <c r="F24" s="51"/>
      <c r="G24" s="26" t="s">
        <v>44</v>
      </c>
      <c r="H24" s="27">
        <v>3556.06</v>
      </c>
      <c r="I24" s="28" t="s">
        <v>39</v>
      </c>
      <c r="J24" s="22"/>
      <c r="K24" s="22"/>
      <c r="L24" s="22"/>
      <c r="M24" s="23"/>
      <c r="N24" s="34">
        <v>19560.68</v>
      </c>
    </row>
    <row r="25" spans="1:14" ht="23.1" customHeight="1">
      <c r="A25" s="19"/>
      <c r="B25" s="9"/>
      <c r="G25" s="52"/>
      <c r="H25" s="20"/>
      <c r="I25" s="28" t="s">
        <v>40</v>
      </c>
      <c r="J25" s="10"/>
      <c r="K25" s="10"/>
      <c r="L25" s="10"/>
      <c r="M25" s="11"/>
      <c r="N25" s="48">
        <v>16859.59</v>
      </c>
    </row>
    <row r="26" spans="1:14" ht="23.1" customHeight="1">
      <c r="A26" s="19"/>
      <c r="B26" s="9"/>
      <c r="C26" s="10"/>
      <c r="D26" s="10"/>
      <c r="E26" s="10"/>
      <c r="F26" s="10"/>
      <c r="G26" s="26"/>
      <c r="H26" s="27"/>
      <c r="I26" s="28" t="s">
        <v>31</v>
      </c>
      <c r="J26" s="10"/>
      <c r="K26" s="10"/>
      <c r="L26" s="10"/>
      <c r="M26" s="11"/>
      <c r="N26" s="48">
        <v>930.75</v>
      </c>
    </row>
    <row r="27" spans="1:14" ht="23.1" customHeight="1" thickBot="1">
      <c r="A27" s="19"/>
      <c r="B27" s="9"/>
      <c r="C27" s="10"/>
      <c r="D27" s="10"/>
      <c r="E27" s="10"/>
      <c r="F27" s="10"/>
      <c r="G27" s="26"/>
      <c r="H27" s="27"/>
      <c r="I27" s="28"/>
      <c r="J27" s="10"/>
      <c r="K27" s="10"/>
      <c r="L27" s="10"/>
      <c r="M27" s="11"/>
      <c r="N27" s="48"/>
    </row>
    <row r="28" spans="1:14" ht="23.1" customHeight="1" thickBot="1">
      <c r="A28" s="35"/>
      <c r="B28" s="36"/>
      <c r="C28" s="37"/>
      <c r="D28" s="37"/>
      <c r="E28" s="37"/>
      <c r="F28" s="49"/>
      <c r="G28" s="36"/>
      <c r="H28" s="78">
        <f>SUM(H23:H27)</f>
        <v>4179.92</v>
      </c>
      <c r="I28" s="40"/>
      <c r="J28" s="41"/>
      <c r="K28" s="41"/>
      <c r="L28" s="41"/>
      <c r="M28" s="42"/>
      <c r="N28" s="43">
        <f>SUM(N23:N27)</f>
        <v>54574.990000000005</v>
      </c>
    </row>
    <row r="29" spans="1:14" ht="23.1" customHeight="1" thickBot="1">
      <c r="A29" s="91" t="str">
        <f>A19</f>
        <v>КОМСОМОЛЬСКАЯ 17</v>
      </c>
      <c r="B29" s="91"/>
      <c r="C29" s="9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</row>
    <row r="30" spans="1:14" ht="23.1" customHeight="1" thickBot="1">
      <c r="A30" s="84" t="s">
        <v>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</row>
    <row r="31" spans="1:14" ht="42.75" customHeight="1" thickBot="1">
      <c r="A31" s="4"/>
      <c r="B31" s="88" t="s">
        <v>24</v>
      </c>
      <c r="C31" s="89"/>
      <c r="D31" s="89"/>
      <c r="E31" s="89"/>
      <c r="F31" s="89"/>
      <c r="G31" s="89"/>
      <c r="H31" s="89"/>
      <c r="I31" s="97" t="s">
        <v>28</v>
      </c>
      <c r="J31" s="98"/>
      <c r="K31" s="98"/>
      <c r="L31" s="98"/>
      <c r="M31" s="98"/>
      <c r="N31" s="99"/>
    </row>
    <row r="32" spans="1:14" ht="23.1" customHeight="1" thickBot="1">
      <c r="A32" s="5" t="s">
        <v>1</v>
      </c>
      <c r="B32" s="96" t="s">
        <v>2</v>
      </c>
      <c r="C32" s="96"/>
      <c r="D32" s="96"/>
      <c r="E32" s="96"/>
      <c r="F32" s="96"/>
      <c r="G32" s="6" t="s">
        <v>3</v>
      </c>
      <c r="H32" s="7" t="s">
        <v>4</v>
      </c>
      <c r="I32" s="106" t="s">
        <v>2</v>
      </c>
      <c r="J32" s="106"/>
      <c r="K32" s="106"/>
      <c r="L32" s="106"/>
      <c r="M32" s="106"/>
      <c r="N32" s="79" t="s">
        <v>4</v>
      </c>
    </row>
    <row r="33" spans="1:14" ht="23.1" customHeight="1">
      <c r="A33" s="8" t="s">
        <v>14</v>
      </c>
      <c r="B33" s="9" t="s">
        <v>45</v>
      </c>
      <c r="C33" s="10"/>
      <c r="D33" s="10"/>
      <c r="E33" s="51"/>
      <c r="F33" s="51"/>
      <c r="G33" s="26"/>
      <c r="H33" s="27">
        <v>848.5</v>
      </c>
      <c r="I33" s="14" t="s">
        <v>29</v>
      </c>
      <c r="J33" s="15"/>
      <c r="K33" s="15"/>
      <c r="L33" s="15"/>
      <c r="M33" s="16"/>
      <c r="N33" s="82">
        <v>17223.97</v>
      </c>
    </row>
    <row r="34" spans="1:14" ht="23.1" customHeight="1">
      <c r="A34" s="19"/>
      <c r="B34" s="9" t="s">
        <v>46</v>
      </c>
      <c r="G34" s="20"/>
      <c r="H34" s="20">
        <v>3107.62</v>
      </c>
      <c r="I34" s="28" t="s">
        <v>41</v>
      </c>
      <c r="J34" s="10"/>
      <c r="K34" s="10"/>
      <c r="L34" s="10"/>
      <c r="M34" s="11"/>
      <c r="N34" s="48">
        <v>8352.44</v>
      </c>
    </row>
    <row r="35" spans="1:14" ht="23.1" customHeight="1">
      <c r="A35" s="19"/>
      <c r="B35" s="9" t="s">
        <v>32</v>
      </c>
      <c r="G35" s="20"/>
      <c r="H35" s="20">
        <v>1852.86</v>
      </c>
      <c r="I35" s="28" t="s">
        <v>31</v>
      </c>
      <c r="J35" s="10"/>
      <c r="K35" s="10"/>
      <c r="L35" s="10"/>
      <c r="M35" s="11"/>
      <c r="N35" s="48">
        <v>930.75</v>
      </c>
    </row>
    <row r="36" spans="1:14" ht="23.1" customHeight="1">
      <c r="A36" s="19"/>
      <c r="B36" s="9"/>
      <c r="C36" s="10"/>
      <c r="D36" s="10"/>
      <c r="E36" s="51"/>
      <c r="F36" s="51"/>
      <c r="G36" s="26"/>
      <c r="H36" s="27"/>
      <c r="I36" s="28" t="s">
        <v>36</v>
      </c>
      <c r="J36" s="10"/>
      <c r="K36" s="10"/>
      <c r="L36" s="10"/>
      <c r="M36" s="11"/>
      <c r="N36" s="48">
        <v>1807.3</v>
      </c>
    </row>
    <row r="37" spans="1:14" ht="23.1" customHeight="1" thickBot="1">
      <c r="A37" s="19"/>
      <c r="B37" s="44"/>
      <c r="G37" s="53"/>
      <c r="H37" s="53"/>
      <c r="I37" s="31" t="s">
        <v>38</v>
      </c>
      <c r="J37" s="18"/>
      <c r="K37" s="18"/>
      <c r="L37" s="18"/>
      <c r="M37" s="63"/>
      <c r="N37" s="75">
        <v>1807.3</v>
      </c>
    </row>
    <row r="38" spans="1:14" ht="23.1" customHeight="1" thickBot="1">
      <c r="A38" s="35"/>
      <c r="B38" s="36"/>
      <c r="C38" s="37"/>
      <c r="D38" s="37"/>
      <c r="E38" s="37"/>
      <c r="F38" s="49"/>
      <c r="G38" s="36"/>
      <c r="H38" s="78">
        <f>SUM(H33:H37)</f>
        <v>5808.98</v>
      </c>
      <c r="I38" s="40"/>
      <c r="J38" s="41"/>
      <c r="K38" s="41"/>
      <c r="L38" s="41"/>
      <c r="M38" s="42"/>
      <c r="N38" s="43">
        <f>SUM(N33:N37)</f>
        <v>30121.760000000002</v>
      </c>
    </row>
    <row r="39" spans="1:14" ht="23.1" customHeight="1" thickBot="1">
      <c r="A39" s="91" t="str">
        <f>A29</f>
        <v>КОМСОМОЛЬСКАЯ 17</v>
      </c>
      <c r="B39" s="91"/>
      <c r="C39" s="91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</row>
    <row r="40" spans="1:14" ht="23.1" customHeight="1" thickBot="1">
      <c r="A40" s="84" t="s">
        <v>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</row>
    <row r="41" spans="1:14" ht="39.75" customHeight="1" thickBot="1">
      <c r="A41" s="4"/>
      <c r="B41" s="88" t="s">
        <v>24</v>
      </c>
      <c r="C41" s="89"/>
      <c r="D41" s="89"/>
      <c r="E41" s="89"/>
      <c r="F41" s="89"/>
      <c r="G41" s="89"/>
      <c r="H41" s="89"/>
      <c r="I41" s="97" t="s">
        <v>28</v>
      </c>
      <c r="J41" s="98"/>
      <c r="K41" s="98"/>
      <c r="L41" s="98"/>
      <c r="M41" s="98"/>
      <c r="N41" s="99"/>
    </row>
    <row r="42" spans="1:14" ht="23.1" customHeight="1" thickBot="1">
      <c r="A42" s="5" t="s">
        <v>1</v>
      </c>
      <c r="B42" s="96" t="s">
        <v>2</v>
      </c>
      <c r="C42" s="96"/>
      <c r="D42" s="96"/>
      <c r="E42" s="96"/>
      <c r="F42" s="96"/>
      <c r="G42" s="6" t="s">
        <v>3</v>
      </c>
      <c r="H42" s="7" t="s">
        <v>4</v>
      </c>
      <c r="I42" s="95" t="s">
        <v>2</v>
      </c>
      <c r="J42" s="95"/>
      <c r="K42" s="95"/>
      <c r="L42" s="95"/>
      <c r="M42" s="95"/>
      <c r="N42" s="81" t="s">
        <v>4</v>
      </c>
    </row>
    <row r="43" spans="1:14" ht="23.1" customHeight="1">
      <c r="A43" s="8" t="s">
        <v>15</v>
      </c>
      <c r="B43" s="9" t="s">
        <v>30</v>
      </c>
      <c r="C43" s="10"/>
      <c r="D43" s="10"/>
      <c r="E43" s="10"/>
      <c r="F43" s="10"/>
      <c r="G43" s="26"/>
      <c r="H43" s="45">
        <v>1036.6400000000001</v>
      </c>
      <c r="I43" s="46" t="s">
        <v>29</v>
      </c>
      <c r="J43" s="22"/>
      <c r="K43" s="22"/>
      <c r="L43" s="22"/>
      <c r="M43" s="23"/>
      <c r="N43" s="17">
        <v>17223.97</v>
      </c>
    </row>
    <row r="44" spans="1:14" ht="23.1" customHeight="1">
      <c r="A44" s="19"/>
      <c r="B44" s="44" t="s">
        <v>47</v>
      </c>
      <c r="C44" s="18"/>
      <c r="D44" s="18"/>
      <c r="E44" s="18"/>
      <c r="F44" s="18"/>
      <c r="G44" s="71"/>
      <c r="H44" s="13">
        <v>2099.23</v>
      </c>
      <c r="I44" s="28" t="s">
        <v>39</v>
      </c>
      <c r="J44" s="10"/>
      <c r="K44" s="10"/>
      <c r="L44" s="10"/>
      <c r="M44" s="11"/>
      <c r="N44" s="45">
        <v>8507.25</v>
      </c>
    </row>
    <row r="45" spans="1:14" ht="23.1" customHeight="1">
      <c r="A45" s="19"/>
      <c r="B45" s="44"/>
      <c r="G45" s="52"/>
      <c r="H45" s="25"/>
      <c r="I45" s="31" t="s">
        <v>31</v>
      </c>
      <c r="J45" s="10"/>
      <c r="K45" s="10"/>
      <c r="L45" s="10"/>
      <c r="M45" s="11"/>
      <c r="N45" s="45">
        <f>4*930.75</f>
        <v>3723</v>
      </c>
    </row>
    <row r="46" spans="1:14" ht="23.1" customHeight="1" thickBot="1">
      <c r="A46" s="19"/>
      <c r="B46" s="9"/>
      <c r="C46" s="10"/>
      <c r="D46" s="10"/>
      <c r="E46" s="10"/>
      <c r="F46" s="10"/>
      <c r="G46" s="26"/>
      <c r="H46" s="45"/>
      <c r="I46" s="54"/>
      <c r="J46" s="10"/>
      <c r="K46" s="10"/>
      <c r="L46" s="10"/>
      <c r="M46" s="11"/>
      <c r="N46" s="45"/>
    </row>
    <row r="47" spans="1:14" ht="23.1" customHeight="1" thickBot="1">
      <c r="A47" s="55"/>
      <c r="B47" s="56"/>
      <c r="C47" s="57"/>
      <c r="D47" s="57"/>
      <c r="E47" s="57"/>
      <c r="F47" s="57"/>
      <c r="G47" s="58"/>
      <c r="H47" s="59">
        <f>SUM(H43:H46)</f>
        <v>3135.87</v>
      </c>
      <c r="I47" s="57"/>
      <c r="J47" s="57"/>
      <c r="K47" s="57"/>
      <c r="L47" s="57"/>
      <c r="M47" s="57"/>
      <c r="N47" s="59">
        <f>SUM(N43:N46)</f>
        <v>29454.22</v>
      </c>
    </row>
    <row r="48" spans="1:14" ht="23.1" customHeight="1" thickBot="1">
      <c r="A48" s="91" t="str">
        <f>A39</f>
        <v>КОМСОМОЛЬСКАЯ 17</v>
      </c>
      <c r="B48" s="91"/>
      <c r="C48" s="9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</row>
    <row r="49" spans="1:14" ht="23.1" customHeight="1" thickBot="1">
      <c r="A49" s="84" t="s">
        <v>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</row>
    <row r="50" spans="1:14" ht="28.5" customHeight="1">
      <c r="A50" s="4"/>
      <c r="B50" s="88" t="s">
        <v>24</v>
      </c>
      <c r="C50" s="89"/>
      <c r="D50" s="89"/>
      <c r="E50" s="89"/>
      <c r="F50" s="89"/>
      <c r="G50" s="89"/>
      <c r="H50" s="89"/>
      <c r="I50" s="100" t="s">
        <v>28</v>
      </c>
      <c r="J50" s="101"/>
      <c r="K50" s="101"/>
      <c r="L50" s="101"/>
      <c r="M50" s="101"/>
      <c r="N50" s="102"/>
    </row>
    <row r="51" spans="1:14" ht="23.1" customHeight="1" thickBot="1">
      <c r="A51" s="5" t="s">
        <v>1</v>
      </c>
      <c r="B51" s="96" t="s">
        <v>2</v>
      </c>
      <c r="C51" s="96"/>
      <c r="D51" s="96"/>
      <c r="E51" s="96"/>
      <c r="F51" s="96"/>
      <c r="G51" s="6" t="s">
        <v>3</v>
      </c>
      <c r="H51" s="73" t="s">
        <v>4</v>
      </c>
      <c r="I51" s="92" t="s">
        <v>2</v>
      </c>
      <c r="J51" s="93"/>
      <c r="K51" s="93"/>
      <c r="L51" s="93"/>
      <c r="M51" s="93"/>
      <c r="N51" s="74" t="s">
        <v>4</v>
      </c>
    </row>
    <row r="52" spans="1:14" ht="23.1" customHeight="1">
      <c r="A52" s="8" t="s">
        <v>16</v>
      </c>
      <c r="B52" s="9" t="s">
        <v>30</v>
      </c>
      <c r="C52" s="10"/>
      <c r="D52" s="10"/>
      <c r="E52" s="10"/>
      <c r="F52" s="10"/>
      <c r="G52" s="26"/>
      <c r="H52" s="27">
        <f>1434.1+1004.62</f>
        <v>2438.7199999999998</v>
      </c>
      <c r="I52" s="21" t="s">
        <v>29</v>
      </c>
      <c r="J52" s="22"/>
      <c r="K52" s="22"/>
      <c r="L52" s="22"/>
      <c r="M52" s="23"/>
      <c r="N52" s="17">
        <v>17223.97</v>
      </c>
    </row>
    <row r="53" spans="1:14" ht="23.1" customHeight="1">
      <c r="A53" s="19"/>
      <c r="B53" s="9"/>
      <c r="C53" s="10"/>
      <c r="D53" s="10"/>
      <c r="E53" s="10"/>
      <c r="F53" s="10"/>
      <c r="G53" s="26"/>
      <c r="H53" s="27"/>
      <c r="I53" s="31" t="s">
        <v>31</v>
      </c>
      <c r="J53" s="10"/>
      <c r="K53" s="30"/>
      <c r="L53" s="10"/>
      <c r="M53" s="11"/>
      <c r="N53" s="48">
        <f>1314.11</f>
        <v>1314.11</v>
      </c>
    </row>
    <row r="54" spans="1:14" ht="23.1" customHeight="1">
      <c r="A54" s="19"/>
      <c r="B54" s="9"/>
      <c r="C54" s="10"/>
      <c r="D54" s="10"/>
      <c r="E54" s="10"/>
      <c r="F54" s="10"/>
      <c r="G54" s="26"/>
      <c r="H54" s="27"/>
      <c r="I54" s="28" t="s">
        <v>36</v>
      </c>
      <c r="J54" s="10"/>
      <c r="K54" s="10"/>
      <c r="L54" s="10"/>
      <c r="M54" s="11"/>
      <c r="N54" s="45">
        <v>1807.3</v>
      </c>
    </row>
    <row r="55" spans="1:14" ht="23.1" customHeight="1" thickBot="1">
      <c r="A55" s="19"/>
      <c r="B55" s="9"/>
      <c r="C55" s="10"/>
      <c r="D55" s="10"/>
      <c r="E55" s="51"/>
      <c r="F55" s="51"/>
      <c r="G55" s="26"/>
      <c r="H55" s="27"/>
      <c r="I55" s="31"/>
      <c r="J55" s="18"/>
      <c r="K55" s="18"/>
      <c r="L55" s="18"/>
      <c r="M55" s="18"/>
      <c r="N55" s="29"/>
    </row>
    <row r="56" spans="1:14" ht="23.1" customHeight="1" thickBot="1">
      <c r="A56" s="55"/>
      <c r="B56" s="56"/>
      <c r="C56" s="57"/>
      <c r="D56" s="57"/>
      <c r="E56" s="57"/>
      <c r="F56" s="57"/>
      <c r="G56" s="58"/>
      <c r="H56" s="60">
        <f>SUM(H52:H55)</f>
        <v>2438.7199999999998</v>
      </c>
      <c r="I56" s="61"/>
      <c r="J56" s="57"/>
      <c r="K56" s="57"/>
      <c r="L56" s="57"/>
      <c r="M56" s="57"/>
      <c r="N56" s="59">
        <f>SUM(N52:N55)</f>
        <v>20345.38</v>
      </c>
    </row>
    <row r="57" spans="1:14" ht="23.1" customHeight="1" thickBot="1">
      <c r="A57" s="91" t="str">
        <f>A48</f>
        <v>КОМСОМОЛЬСКАЯ 17</v>
      </c>
      <c r="B57" s="91"/>
      <c r="C57" s="9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</row>
    <row r="58" spans="1:14" ht="23.1" customHeight="1" thickBot="1">
      <c r="A58" s="84" t="s">
        <v>0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6"/>
    </row>
    <row r="59" spans="1:14" ht="35.25" customHeight="1" thickBot="1">
      <c r="A59" s="4"/>
      <c r="B59" s="88" t="s">
        <v>24</v>
      </c>
      <c r="C59" s="89"/>
      <c r="D59" s="89"/>
      <c r="E59" s="89"/>
      <c r="F59" s="89"/>
      <c r="G59" s="89"/>
      <c r="H59" s="89"/>
      <c r="I59" s="97" t="s">
        <v>28</v>
      </c>
      <c r="J59" s="98"/>
      <c r="K59" s="98"/>
      <c r="L59" s="98"/>
      <c r="M59" s="98"/>
      <c r="N59" s="99"/>
    </row>
    <row r="60" spans="1:14" ht="23.1" customHeight="1" thickBot="1">
      <c r="A60" s="5" t="s">
        <v>1</v>
      </c>
      <c r="B60" s="96" t="s">
        <v>2</v>
      </c>
      <c r="C60" s="96"/>
      <c r="D60" s="96"/>
      <c r="E60" s="96"/>
      <c r="F60" s="96"/>
      <c r="G60" s="6" t="s">
        <v>3</v>
      </c>
      <c r="H60" s="7" t="s">
        <v>4</v>
      </c>
      <c r="I60" s="105" t="s">
        <v>2</v>
      </c>
      <c r="J60" s="105"/>
      <c r="K60" s="105"/>
      <c r="L60" s="105"/>
      <c r="M60" s="105"/>
      <c r="N60" s="77" t="s">
        <v>4</v>
      </c>
    </row>
    <row r="61" spans="1:14" ht="23.1" customHeight="1">
      <c r="A61" s="8" t="s">
        <v>17</v>
      </c>
      <c r="B61" s="9" t="s">
        <v>33</v>
      </c>
      <c r="C61" s="10"/>
      <c r="D61" s="10"/>
      <c r="E61" s="10"/>
      <c r="F61" s="10"/>
      <c r="G61" s="26"/>
      <c r="H61" s="27">
        <v>1089.93</v>
      </c>
      <c r="I61" s="14" t="s">
        <v>29</v>
      </c>
      <c r="J61" s="15"/>
      <c r="K61" s="15"/>
      <c r="L61" s="15"/>
      <c r="M61" s="16"/>
      <c r="N61" s="17">
        <v>17223.97</v>
      </c>
    </row>
    <row r="62" spans="1:14" ht="23.1" customHeight="1">
      <c r="A62" s="19"/>
      <c r="B62" s="9"/>
      <c r="G62" s="20"/>
      <c r="H62" s="20"/>
      <c r="I62" s="31" t="s">
        <v>31</v>
      </c>
      <c r="J62" s="18"/>
      <c r="K62" s="18"/>
      <c r="L62" s="18"/>
      <c r="M62" s="18"/>
      <c r="N62" s="29">
        <f>1314.11+930.75*4</f>
        <v>5037.1099999999997</v>
      </c>
    </row>
    <row r="63" spans="1:14" ht="23.1" customHeight="1" thickBot="1">
      <c r="A63" s="19"/>
      <c r="B63" s="9"/>
      <c r="C63" s="10"/>
      <c r="D63" s="10"/>
      <c r="E63" s="10"/>
      <c r="F63" s="10"/>
      <c r="G63" s="26"/>
      <c r="H63" s="27"/>
      <c r="I63" s="28"/>
      <c r="J63" s="10"/>
      <c r="K63" s="10"/>
      <c r="L63" s="10"/>
      <c r="M63" s="10"/>
      <c r="N63" s="47"/>
    </row>
    <row r="64" spans="1:14" ht="23.1" customHeight="1" thickBot="1">
      <c r="A64" s="55"/>
      <c r="B64" s="56"/>
      <c r="C64" s="57"/>
      <c r="D64" s="57"/>
      <c r="E64" s="57"/>
      <c r="F64" s="57"/>
      <c r="G64" s="58"/>
      <c r="H64" s="60">
        <f>SUM(H61:H63)</f>
        <v>1089.93</v>
      </c>
      <c r="I64" s="61"/>
      <c r="J64" s="57"/>
      <c r="K64" s="57"/>
      <c r="L64" s="57"/>
      <c r="M64" s="57"/>
      <c r="N64" s="59">
        <f>SUM(N61:N63)</f>
        <v>22261.08</v>
      </c>
    </row>
    <row r="65" spans="1:14" ht="23.1" customHeight="1" thickBot="1">
      <c r="A65" s="91" t="str">
        <f>A57</f>
        <v>КОМСОМОЛЬСКАЯ 17</v>
      </c>
      <c r="B65" s="91"/>
      <c r="C65" s="9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</row>
    <row r="66" spans="1:14" ht="23.1" customHeight="1" thickBot="1">
      <c r="A66" s="84" t="s">
        <v>0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6"/>
    </row>
    <row r="67" spans="1:14" ht="30.75" customHeight="1">
      <c r="A67" s="4"/>
      <c r="B67" s="88" t="s">
        <v>24</v>
      </c>
      <c r="C67" s="89"/>
      <c r="D67" s="89"/>
      <c r="E67" s="89"/>
      <c r="F67" s="89"/>
      <c r="G67" s="89"/>
      <c r="H67" s="89"/>
      <c r="I67" s="100" t="s">
        <v>28</v>
      </c>
      <c r="J67" s="101"/>
      <c r="K67" s="101"/>
      <c r="L67" s="101"/>
      <c r="M67" s="101"/>
      <c r="N67" s="102"/>
    </row>
    <row r="68" spans="1:14" ht="23.1" customHeight="1" thickBot="1">
      <c r="A68" s="5" t="s">
        <v>1</v>
      </c>
      <c r="B68" s="96" t="s">
        <v>2</v>
      </c>
      <c r="C68" s="96"/>
      <c r="D68" s="96"/>
      <c r="E68" s="96"/>
      <c r="F68" s="96"/>
      <c r="G68" s="6" t="s">
        <v>3</v>
      </c>
      <c r="H68" s="73" t="s">
        <v>4</v>
      </c>
      <c r="I68" s="92" t="s">
        <v>2</v>
      </c>
      <c r="J68" s="93"/>
      <c r="K68" s="93"/>
      <c r="L68" s="93"/>
      <c r="M68" s="93"/>
      <c r="N68" s="74" t="s">
        <v>4</v>
      </c>
    </row>
    <row r="69" spans="1:14" ht="23.1" customHeight="1">
      <c r="A69" s="8" t="s">
        <v>18</v>
      </c>
      <c r="B69" s="9" t="s">
        <v>30</v>
      </c>
      <c r="C69" s="10"/>
      <c r="D69" s="10"/>
      <c r="E69" s="10"/>
      <c r="F69" s="10"/>
      <c r="G69" s="26"/>
      <c r="H69" s="27">
        <v>1142.48</v>
      </c>
      <c r="I69" s="21" t="s">
        <v>29</v>
      </c>
      <c r="J69" s="22"/>
      <c r="K69" s="22"/>
      <c r="L69" s="22"/>
      <c r="M69" s="23"/>
      <c r="N69" s="17">
        <v>17223.97</v>
      </c>
    </row>
    <row r="70" spans="1:14" ht="23.1" customHeight="1">
      <c r="A70" s="19"/>
      <c r="B70" s="9"/>
      <c r="C70" s="10"/>
      <c r="D70" s="10"/>
      <c r="E70" s="51"/>
      <c r="F70" s="51"/>
      <c r="G70" s="26"/>
      <c r="H70" s="27"/>
      <c r="I70" s="28"/>
      <c r="J70" s="10"/>
      <c r="K70" s="10"/>
      <c r="L70" s="10"/>
      <c r="M70" s="32"/>
      <c r="N70" s="34"/>
    </row>
    <row r="71" spans="1:14" ht="23.1" customHeight="1" thickBot="1">
      <c r="A71" s="19"/>
      <c r="B71" s="9"/>
      <c r="C71" s="10"/>
      <c r="D71" s="10"/>
      <c r="E71" s="30"/>
      <c r="F71" s="10"/>
      <c r="G71" s="26"/>
      <c r="H71" s="27"/>
      <c r="I71" s="28"/>
      <c r="J71" s="10"/>
      <c r="K71" s="10"/>
      <c r="L71" s="10"/>
      <c r="M71" s="11"/>
      <c r="N71" s="48"/>
    </row>
    <row r="72" spans="1:14" ht="23.1" customHeight="1" thickBot="1">
      <c r="A72" s="55"/>
      <c r="B72" s="56"/>
      <c r="C72" s="57"/>
      <c r="D72" s="57"/>
      <c r="E72" s="57"/>
      <c r="F72" s="57"/>
      <c r="G72" s="58"/>
      <c r="H72" s="60">
        <f>SUM(H69:H71)</f>
        <v>1142.48</v>
      </c>
      <c r="I72" s="61"/>
      <c r="J72" s="57"/>
      <c r="K72" s="57"/>
      <c r="L72" s="57"/>
      <c r="M72" s="57"/>
      <c r="N72" s="59">
        <f>SUM(N69:N71)</f>
        <v>17223.97</v>
      </c>
    </row>
    <row r="73" spans="1:14" ht="23.1" customHeight="1" thickBot="1">
      <c r="A73" s="91" t="str">
        <f>A65</f>
        <v>КОМСОМОЛЬСКАЯ 17</v>
      </c>
      <c r="B73" s="91"/>
      <c r="C73" s="9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</row>
    <row r="74" spans="1:14" ht="23.1" customHeight="1" thickBot="1">
      <c r="A74" s="84" t="s">
        <v>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6"/>
    </row>
    <row r="75" spans="1:14" ht="38.25" customHeight="1">
      <c r="A75" s="4"/>
      <c r="B75" s="88" t="s">
        <v>24</v>
      </c>
      <c r="C75" s="89"/>
      <c r="D75" s="89"/>
      <c r="E75" s="89"/>
      <c r="F75" s="89"/>
      <c r="G75" s="89"/>
      <c r="H75" s="89"/>
      <c r="I75" s="100" t="s">
        <v>28</v>
      </c>
      <c r="J75" s="101"/>
      <c r="K75" s="101"/>
      <c r="L75" s="101"/>
      <c r="M75" s="101"/>
      <c r="N75" s="102"/>
    </row>
    <row r="76" spans="1:14" ht="23.1" customHeight="1" thickBot="1">
      <c r="A76" s="5" t="s">
        <v>1</v>
      </c>
      <c r="B76" s="96" t="s">
        <v>2</v>
      </c>
      <c r="C76" s="96"/>
      <c r="D76" s="96"/>
      <c r="E76" s="96"/>
      <c r="F76" s="96"/>
      <c r="G76" s="6" t="s">
        <v>3</v>
      </c>
      <c r="H76" s="73" t="s">
        <v>4</v>
      </c>
      <c r="I76" s="92" t="s">
        <v>2</v>
      </c>
      <c r="J76" s="93"/>
      <c r="K76" s="93"/>
      <c r="L76" s="93"/>
      <c r="M76" s="93"/>
      <c r="N76" s="74" t="s">
        <v>4</v>
      </c>
    </row>
    <row r="77" spans="1:14" ht="23.1" customHeight="1">
      <c r="A77" s="8" t="s">
        <v>19</v>
      </c>
      <c r="B77" s="9" t="s">
        <v>30</v>
      </c>
      <c r="C77" s="10"/>
      <c r="D77" s="10"/>
      <c r="E77" s="10"/>
      <c r="F77" s="10"/>
      <c r="G77" s="26"/>
      <c r="H77" s="27">
        <v>1984.86</v>
      </c>
      <c r="I77" s="21" t="s">
        <v>29</v>
      </c>
      <c r="J77" s="22"/>
      <c r="K77" s="22"/>
      <c r="L77" s="22"/>
      <c r="M77" s="23"/>
      <c r="N77" s="24">
        <v>17223.97</v>
      </c>
    </row>
    <row r="78" spans="1:14" ht="23.1" customHeight="1">
      <c r="A78" s="19"/>
      <c r="B78" s="9"/>
      <c r="C78" s="10"/>
      <c r="D78" s="10"/>
      <c r="E78" s="10"/>
      <c r="F78" s="10"/>
      <c r="G78" s="26"/>
      <c r="H78" s="27"/>
      <c r="I78" s="28" t="s">
        <v>41</v>
      </c>
      <c r="J78" s="10"/>
      <c r="K78" s="10"/>
      <c r="L78" s="10"/>
      <c r="M78" s="11"/>
      <c r="N78" s="72">
        <v>4990.21</v>
      </c>
    </row>
    <row r="79" spans="1:14" ht="23.1" customHeight="1">
      <c r="A79" s="19"/>
      <c r="B79" s="9"/>
      <c r="C79" s="10"/>
      <c r="D79" s="10"/>
      <c r="E79" s="10"/>
      <c r="F79" s="10"/>
      <c r="G79" s="26"/>
      <c r="H79" s="27"/>
      <c r="I79" s="31" t="s">
        <v>31</v>
      </c>
      <c r="J79" s="10"/>
      <c r="K79" s="10"/>
      <c r="L79" s="10"/>
      <c r="M79" s="32"/>
      <c r="N79" s="34">
        <f>930.75*2</f>
        <v>1861.5</v>
      </c>
    </row>
    <row r="80" spans="1:14" ht="23.1" customHeight="1" thickBot="1">
      <c r="A80" s="19"/>
      <c r="B80" s="9"/>
      <c r="C80" s="10"/>
      <c r="D80" s="10"/>
      <c r="E80" s="10"/>
      <c r="F80" s="10"/>
      <c r="G80" s="26"/>
      <c r="H80" s="27"/>
      <c r="I80" s="28" t="s">
        <v>38</v>
      </c>
      <c r="J80" s="10"/>
      <c r="K80" s="10"/>
      <c r="L80" s="10"/>
      <c r="M80" s="11"/>
      <c r="N80" s="34">
        <v>1807.65</v>
      </c>
    </row>
    <row r="81" spans="1:14" ht="23.1" customHeight="1" thickBot="1">
      <c r="A81" s="55"/>
      <c r="B81" s="56"/>
      <c r="C81" s="57"/>
      <c r="D81" s="57"/>
      <c r="E81" s="57"/>
      <c r="F81" s="57"/>
      <c r="G81" s="58"/>
      <c r="H81" s="60">
        <f>SUM(H77:H80)</f>
        <v>1984.86</v>
      </c>
      <c r="I81" s="61"/>
      <c r="J81" s="57"/>
      <c r="K81" s="57"/>
      <c r="L81" s="57"/>
      <c r="M81" s="57"/>
      <c r="N81" s="59">
        <f>SUM(N77:N80)</f>
        <v>25883.33</v>
      </c>
    </row>
    <row r="82" spans="1:14" ht="23.1" customHeight="1" thickBot="1">
      <c r="A82" s="91" t="str">
        <f>A73</f>
        <v>КОМСОМОЛЬСКАЯ 17</v>
      </c>
      <c r="B82" s="91"/>
      <c r="C82" s="9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</row>
    <row r="83" spans="1:14" ht="23.1" customHeight="1" thickBot="1">
      <c r="A83" s="84" t="s">
        <v>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6"/>
    </row>
    <row r="84" spans="1:14" ht="40.5" customHeight="1">
      <c r="A84" s="4"/>
      <c r="B84" s="88" t="s">
        <v>24</v>
      </c>
      <c r="C84" s="89"/>
      <c r="D84" s="89"/>
      <c r="E84" s="89"/>
      <c r="F84" s="89"/>
      <c r="G84" s="89"/>
      <c r="H84" s="89"/>
      <c r="I84" s="100" t="s">
        <v>28</v>
      </c>
      <c r="J84" s="101"/>
      <c r="K84" s="101"/>
      <c r="L84" s="101"/>
      <c r="M84" s="101"/>
      <c r="N84" s="102"/>
    </row>
    <row r="85" spans="1:14" ht="23.1" customHeight="1" thickBot="1">
      <c r="A85" s="5" t="s">
        <v>1</v>
      </c>
      <c r="B85" s="96" t="s">
        <v>2</v>
      </c>
      <c r="C85" s="96"/>
      <c r="D85" s="96"/>
      <c r="E85" s="96"/>
      <c r="F85" s="96"/>
      <c r="G85" s="6" t="s">
        <v>3</v>
      </c>
      <c r="H85" s="73" t="s">
        <v>4</v>
      </c>
      <c r="I85" s="92" t="s">
        <v>2</v>
      </c>
      <c r="J85" s="93"/>
      <c r="K85" s="93"/>
      <c r="L85" s="93"/>
      <c r="M85" s="93"/>
      <c r="N85" s="74" t="s">
        <v>4</v>
      </c>
    </row>
    <row r="86" spans="1:14" ht="23.1" customHeight="1">
      <c r="A86" s="8" t="s">
        <v>20</v>
      </c>
      <c r="B86" s="9" t="s">
        <v>30</v>
      </c>
      <c r="C86" s="10"/>
      <c r="D86" s="10"/>
      <c r="E86" s="10"/>
      <c r="F86" s="10"/>
      <c r="G86" s="26"/>
      <c r="H86" s="27">
        <v>2559.65</v>
      </c>
      <c r="I86" s="21" t="s">
        <v>29</v>
      </c>
      <c r="J86" s="22"/>
      <c r="K86" s="22"/>
      <c r="L86" s="22"/>
      <c r="M86" s="23"/>
      <c r="N86" s="17">
        <v>17223.97</v>
      </c>
    </row>
    <row r="87" spans="1:14" ht="23.1" customHeight="1">
      <c r="A87" s="19"/>
      <c r="B87" s="9" t="s">
        <v>32</v>
      </c>
      <c r="C87" s="10"/>
      <c r="D87" s="10"/>
      <c r="E87" s="51"/>
      <c r="F87" s="51"/>
      <c r="G87" s="26"/>
      <c r="H87" s="27">
        <v>2504.96</v>
      </c>
      <c r="I87" s="62" t="s">
        <v>31</v>
      </c>
      <c r="J87" s="10"/>
      <c r="K87" s="10"/>
      <c r="L87" s="10"/>
      <c r="M87" s="10"/>
      <c r="N87" s="47">
        <f>547.39</f>
        <v>547.39</v>
      </c>
    </row>
    <row r="88" spans="1:14" ht="23.1" customHeight="1">
      <c r="A88" s="19"/>
      <c r="B88" s="9"/>
      <c r="G88" s="52"/>
      <c r="H88" s="20"/>
      <c r="I88" s="62" t="s">
        <v>48</v>
      </c>
      <c r="J88" s="10"/>
      <c r="K88" s="10"/>
      <c r="L88" s="10"/>
      <c r="M88" s="10"/>
      <c r="N88" s="47">
        <v>9419.5400000000009</v>
      </c>
    </row>
    <row r="89" spans="1:14" ht="23.1" customHeight="1" thickBot="1">
      <c r="A89" s="19"/>
      <c r="B89" s="9"/>
      <c r="C89" s="10"/>
      <c r="D89" s="10"/>
      <c r="E89" s="10"/>
      <c r="F89" s="10"/>
      <c r="G89" s="26"/>
      <c r="H89" s="27"/>
      <c r="I89" s="54" t="s">
        <v>38</v>
      </c>
      <c r="J89" s="10"/>
      <c r="K89" s="10"/>
      <c r="L89" s="10"/>
      <c r="M89" s="11"/>
      <c r="N89" s="48">
        <v>1807.65</v>
      </c>
    </row>
    <row r="90" spans="1:14" ht="23.1" customHeight="1" thickBot="1">
      <c r="A90" s="55"/>
      <c r="B90" s="56"/>
      <c r="C90" s="57"/>
      <c r="D90" s="57"/>
      <c r="E90" s="57"/>
      <c r="F90" s="57"/>
      <c r="G90" s="58"/>
      <c r="H90" s="60">
        <f>SUM(H86:H89)</f>
        <v>5064.6100000000006</v>
      </c>
      <c r="I90" s="61"/>
      <c r="J90" s="57"/>
      <c r="K90" s="57"/>
      <c r="L90" s="57"/>
      <c r="M90" s="57"/>
      <c r="N90" s="59">
        <f>SUM(N86:N89)</f>
        <v>28998.550000000003</v>
      </c>
    </row>
    <row r="91" spans="1:14" ht="23.1" customHeight="1" thickBot="1">
      <c r="A91" s="91" t="str">
        <f>A82</f>
        <v>КОМСОМОЛЬСКАЯ 17</v>
      </c>
      <c r="B91" s="91"/>
      <c r="C91" s="9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</row>
    <row r="92" spans="1:14" ht="23.1" customHeight="1" thickBot="1">
      <c r="A92" s="84" t="s">
        <v>0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6"/>
    </row>
    <row r="93" spans="1:14" ht="36.75" customHeight="1" thickBot="1">
      <c r="A93" s="4"/>
      <c r="B93" s="88" t="s">
        <v>24</v>
      </c>
      <c r="C93" s="89"/>
      <c r="D93" s="89"/>
      <c r="E93" s="89"/>
      <c r="F93" s="89"/>
      <c r="G93" s="89"/>
      <c r="H93" s="89"/>
      <c r="I93" s="97" t="s">
        <v>28</v>
      </c>
      <c r="J93" s="98"/>
      <c r="K93" s="98"/>
      <c r="L93" s="98"/>
      <c r="M93" s="98"/>
      <c r="N93" s="99"/>
    </row>
    <row r="94" spans="1:14" ht="23.1" customHeight="1" thickBot="1">
      <c r="A94" s="5" t="s">
        <v>1</v>
      </c>
      <c r="B94" s="96" t="s">
        <v>2</v>
      </c>
      <c r="C94" s="96"/>
      <c r="D94" s="96"/>
      <c r="E94" s="96"/>
      <c r="F94" s="96"/>
      <c r="G94" s="6" t="s">
        <v>3</v>
      </c>
      <c r="H94" s="7" t="s">
        <v>4</v>
      </c>
      <c r="I94" s="95" t="s">
        <v>2</v>
      </c>
      <c r="J94" s="95"/>
      <c r="K94" s="95"/>
      <c r="L94" s="95"/>
      <c r="M94" s="95"/>
      <c r="N94" s="81" t="s">
        <v>4</v>
      </c>
    </row>
    <row r="95" spans="1:14" ht="23.1" customHeight="1">
      <c r="A95" s="8" t="s">
        <v>21</v>
      </c>
      <c r="B95" s="9" t="s">
        <v>30</v>
      </c>
      <c r="C95" s="10"/>
      <c r="D95" s="10"/>
      <c r="E95" s="10"/>
      <c r="F95" s="10"/>
      <c r="G95" s="26"/>
      <c r="H95" s="45">
        <v>737.86</v>
      </c>
      <c r="I95" s="46" t="s">
        <v>29</v>
      </c>
      <c r="J95" s="22"/>
      <c r="K95" s="22"/>
      <c r="L95" s="22"/>
      <c r="M95" s="23"/>
      <c r="N95" s="17">
        <v>17223.97</v>
      </c>
    </row>
    <row r="96" spans="1:14" ht="23.1" customHeight="1">
      <c r="A96" s="19"/>
      <c r="B96" s="44" t="s">
        <v>37</v>
      </c>
      <c r="C96" s="18"/>
      <c r="D96" s="18"/>
      <c r="E96" s="76"/>
      <c r="F96" s="76"/>
      <c r="G96" s="71"/>
      <c r="H96" s="13">
        <v>2447.65</v>
      </c>
      <c r="I96" s="31" t="s">
        <v>31</v>
      </c>
      <c r="J96" s="10"/>
      <c r="K96" s="10"/>
      <c r="L96" s="10"/>
      <c r="M96" s="11"/>
      <c r="N96" s="45">
        <f>930.75*4</f>
        <v>3723</v>
      </c>
    </row>
    <row r="97" spans="1:14" ht="23.1" customHeight="1">
      <c r="A97" s="19"/>
      <c r="B97" s="9"/>
      <c r="G97" s="20"/>
      <c r="H97" s="20"/>
      <c r="I97" s="46"/>
      <c r="J97" s="22"/>
      <c r="K97" s="22"/>
      <c r="L97" s="22"/>
      <c r="M97" s="23"/>
      <c r="N97" s="17"/>
    </row>
    <row r="98" spans="1:14" ht="23.1" customHeight="1" thickBot="1">
      <c r="A98" s="19"/>
      <c r="B98" s="9"/>
      <c r="C98" s="10"/>
      <c r="D98" s="10"/>
      <c r="E98" s="10"/>
      <c r="F98" s="10"/>
      <c r="G98" s="26"/>
      <c r="H98" s="45"/>
      <c r="I98" s="54"/>
      <c r="J98" s="10"/>
      <c r="K98" s="10"/>
      <c r="L98" s="10"/>
      <c r="M98" s="11"/>
      <c r="N98" s="45"/>
    </row>
    <row r="99" spans="1:14" ht="23.1" customHeight="1" thickBot="1">
      <c r="A99" s="55"/>
      <c r="B99" s="56"/>
      <c r="C99" s="57"/>
      <c r="D99" s="57"/>
      <c r="E99" s="57"/>
      <c r="F99" s="57"/>
      <c r="G99" s="58"/>
      <c r="H99" s="59">
        <f>SUM(H95:H98)</f>
        <v>3185.51</v>
      </c>
      <c r="I99" s="57"/>
      <c r="J99" s="57"/>
      <c r="K99" s="57"/>
      <c r="L99" s="57"/>
      <c r="M99" s="57"/>
      <c r="N99" s="59">
        <f>SUM(N95:N98)</f>
        <v>20946.97</v>
      </c>
    </row>
    <row r="100" spans="1:14" ht="23.1" customHeight="1" thickBot="1">
      <c r="A100" s="91" t="str">
        <f>A91</f>
        <v>КОМСОМОЛЬСКАЯ 17</v>
      </c>
      <c r="B100" s="91"/>
      <c r="C100" s="9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</row>
    <row r="101" spans="1:14" ht="23.1" customHeight="1" thickBot="1">
      <c r="A101" s="84" t="s">
        <v>0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6"/>
    </row>
    <row r="102" spans="1:14" ht="39" customHeight="1" thickBot="1">
      <c r="A102" s="4"/>
      <c r="B102" s="88" t="s">
        <v>24</v>
      </c>
      <c r="C102" s="89"/>
      <c r="D102" s="89"/>
      <c r="E102" s="89"/>
      <c r="F102" s="89"/>
      <c r="G102" s="89"/>
      <c r="H102" s="89"/>
      <c r="I102" s="97" t="s">
        <v>28</v>
      </c>
      <c r="J102" s="98"/>
      <c r="K102" s="98"/>
      <c r="L102" s="98"/>
      <c r="M102" s="98"/>
      <c r="N102" s="99"/>
    </row>
    <row r="103" spans="1:14" ht="23.1" customHeight="1" thickBot="1">
      <c r="A103" s="5" t="s">
        <v>1</v>
      </c>
      <c r="B103" s="96" t="s">
        <v>2</v>
      </c>
      <c r="C103" s="96"/>
      <c r="D103" s="96"/>
      <c r="E103" s="96"/>
      <c r="F103" s="96"/>
      <c r="G103" s="6" t="s">
        <v>3</v>
      </c>
      <c r="H103" s="7" t="s">
        <v>4</v>
      </c>
      <c r="I103" s="95" t="s">
        <v>2</v>
      </c>
      <c r="J103" s="95"/>
      <c r="K103" s="95"/>
      <c r="L103" s="95"/>
      <c r="M103" s="95"/>
      <c r="N103" s="81" t="s">
        <v>4</v>
      </c>
    </row>
    <row r="104" spans="1:14" ht="23.1" customHeight="1">
      <c r="A104" s="8" t="s">
        <v>22</v>
      </c>
      <c r="B104" s="9" t="s">
        <v>30</v>
      </c>
      <c r="G104" s="20"/>
      <c r="H104" s="20">
        <v>1842.96</v>
      </c>
      <c r="I104" s="46" t="s">
        <v>29</v>
      </c>
      <c r="J104" s="22"/>
      <c r="K104" s="22"/>
      <c r="L104" s="22"/>
      <c r="M104" s="23"/>
      <c r="N104" s="17">
        <v>17223.97</v>
      </c>
    </row>
    <row r="105" spans="1:14" ht="23.1" customHeight="1">
      <c r="A105" s="19"/>
      <c r="B105" s="9"/>
      <c r="C105" s="10"/>
      <c r="D105" s="10"/>
      <c r="E105" s="51"/>
      <c r="F105" s="51"/>
      <c r="G105" s="26"/>
      <c r="H105" s="45"/>
      <c r="I105" s="54" t="s">
        <v>31</v>
      </c>
      <c r="J105" s="10"/>
      <c r="K105" s="10"/>
      <c r="L105" s="10"/>
      <c r="M105" s="32"/>
      <c r="N105" s="72">
        <f>930.75*3</f>
        <v>2792.25</v>
      </c>
    </row>
    <row r="106" spans="1:14" ht="23.1" customHeight="1" thickBot="1">
      <c r="A106" s="19"/>
      <c r="B106" s="9"/>
      <c r="C106" s="10"/>
      <c r="D106" s="10"/>
      <c r="E106" s="10"/>
      <c r="F106" s="10"/>
      <c r="G106" s="26"/>
      <c r="H106" s="45"/>
      <c r="I106" s="54"/>
      <c r="J106" s="10"/>
      <c r="K106" s="10"/>
      <c r="L106" s="10"/>
      <c r="M106" s="11"/>
      <c r="N106" s="45"/>
    </row>
    <row r="107" spans="1:14" ht="23.1" customHeight="1" thickBot="1">
      <c r="A107" s="55"/>
      <c r="B107" s="56"/>
      <c r="C107" s="57"/>
      <c r="D107" s="57"/>
      <c r="E107" s="57"/>
      <c r="F107" s="57"/>
      <c r="G107" s="58"/>
      <c r="H107" s="59">
        <f>SUM(H104:H106)</f>
        <v>1842.96</v>
      </c>
      <c r="I107" s="57"/>
      <c r="J107" s="57"/>
      <c r="K107" s="57"/>
      <c r="L107" s="57"/>
      <c r="M107" s="57"/>
      <c r="N107" s="59">
        <f>SUM(N104:N106)</f>
        <v>20016.22</v>
      </c>
    </row>
    <row r="108" spans="1:14" ht="23.1" customHeight="1">
      <c r="E108" s="103" t="s">
        <v>7</v>
      </c>
      <c r="F108" s="103"/>
      <c r="G108" s="103"/>
      <c r="H108" s="64">
        <f>H107+H99+H90+H81+H72+H64+H56+H47+H38+H28+H18+H9</f>
        <v>32567.340000000004</v>
      </c>
      <c r="K108" s="103" t="s">
        <v>7</v>
      </c>
      <c r="L108" s="103"/>
      <c r="M108" s="103"/>
      <c r="N108" s="64">
        <f>N107+N99+N90+N81+N72+N64+N56+N47+N38+N28+N18+N9</f>
        <v>329861.90000000002</v>
      </c>
    </row>
    <row r="109" spans="1:14" ht="23.1" customHeight="1"/>
    <row r="110" spans="1:14" ht="23.1" customHeight="1">
      <c r="G110" s="65"/>
    </row>
    <row r="111" spans="1:14" ht="23.1" customHeight="1">
      <c r="L111" s="65"/>
    </row>
    <row r="112" spans="1:14">
      <c r="A112" s="94" t="s">
        <v>5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>
      <c r="A113" s="94" t="s">
        <v>10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1:11">
      <c r="A114" s="94" t="s">
        <v>34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>
      <c r="A115" s="94" t="s">
        <v>26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>
      <c r="A116" s="67"/>
      <c r="B116" s="68"/>
      <c r="C116" s="68"/>
      <c r="D116" s="68"/>
      <c r="E116" s="68"/>
      <c r="F116" s="68"/>
      <c r="G116" s="66"/>
      <c r="H116" s="66"/>
    </row>
    <row r="117" spans="1:11" ht="15" customHeight="1">
      <c r="A117" s="67"/>
      <c r="B117" s="104" t="s">
        <v>6</v>
      </c>
      <c r="C117" s="104"/>
      <c r="D117" s="90" t="s">
        <v>27</v>
      </c>
      <c r="E117" s="90"/>
      <c r="F117" s="90" t="s">
        <v>23</v>
      </c>
      <c r="G117" s="90"/>
      <c r="H117" s="87" t="s">
        <v>11</v>
      </c>
      <c r="I117" s="87"/>
      <c r="J117" s="69"/>
    </row>
    <row r="118" spans="1:11" ht="15" customHeight="1">
      <c r="A118" s="67"/>
      <c r="B118" s="104"/>
      <c r="C118" s="104"/>
      <c r="D118" s="90"/>
      <c r="E118" s="90"/>
      <c r="F118" s="90"/>
      <c r="G118" s="90"/>
      <c r="H118" s="87"/>
      <c r="I118" s="87"/>
      <c r="J118" s="69"/>
    </row>
    <row r="119" spans="1:11" ht="38.25" customHeight="1">
      <c r="A119" s="70" t="s">
        <v>25</v>
      </c>
      <c r="B119" s="83">
        <v>578395.38</v>
      </c>
      <c r="C119" s="83"/>
      <c r="D119" s="83">
        <v>551024.48</v>
      </c>
      <c r="E119" s="83"/>
      <c r="F119" s="83">
        <f>H108+N108</f>
        <v>362429.24000000005</v>
      </c>
      <c r="G119" s="83"/>
      <c r="H119" s="83">
        <f>D119-F119</f>
        <v>188595.23999999993</v>
      </c>
      <c r="I119" s="83"/>
      <c r="K119" s="65"/>
    </row>
  </sheetData>
  <mergeCells count="86">
    <mergeCell ref="A10:C10"/>
    <mergeCell ref="B12:H12"/>
    <mergeCell ref="A29:C29"/>
    <mergeCell ref="A1:C1"/>
    <mergeCell ref="B3:H3"/>
    <mergeCell ref="A2:N2"/>
    <mergeCell ref="I3:N3"/>
    <mergeCell ref="A58:N58"/>
    <mergeCell ref="A57:C57"/>
    <mergeCell ref="I4:M4"/>
    <mergeCell ref="B21:H21"/>
    <mergeCell ref="B4:F4"/>
    <mergeCell ref="I32:M32"/>
    <mergeCell ref="B41:H41"/>
    <mergeCell ref="I41:N41"/>
    <mergeCell ref="A11:N11"/>
    <mergeCell ref="A20:N20"/>
    <mergeCell ref="I12:N12"/>
    <mergeCell ref="I22:M22"/>
    <mergeCell ref="B22:F22"/>
    <mergeCell ref="A30:N30"/>
    <mergeCell ref="B31:H31"/>
    <mergeCell ref="I31:N31"/>
    <mergeCell ref="B13:F13"/>
    <mergeCell ref="I13:M13"/>
    <mergeCell ref="I21:N21"/>
    <mergeCell ref="A73:C73"/>
    <mergeCell ref="A66:N66"/>
    <mergeCell ref="B68:F68"/>
    <mergeCell ref="A65:C65"/>
    <mergeCell ref="I67:N67"/>
    <mergeCell ref="B60:F60"/>
    <mergeCell ref="I103:M103"/>
    <mergeCell ref="A113:K113"/>
    <mergeCell ref="K108:M108"/>
    <mergeCell ref="B102:H102"/>
    <mergeCell ref="D117:E118"/>
    <mergeCell ref="B117:C118"/>
    <mergeCell ref="A115:K115"/>
    <mergeCell ref="A19:C19"/>
    <mergeCell ref="A40:N40"/>
    <mergeCell ref="B32:F32"/>
    <mergeCell ref="A48:C48"/>
    <mergeCell ref="B59:H59"/>
    <mergeCell ref="B50:H50"/>
    <mergeCell ref="I50:N50"/>
    <mergeCell ref="B51:F51"/>
    <mergeCell ref="I51:M51"/>
    <mergeCell ref="A39:C39"/>
    <mergeCell ref="A49:N49"/>
    <mergeCell ref="B42:F42"/>
    <mergeCell ref="I42:M42"/>
    <mergeCell ref="I75:N75"/>
    <mergeCell ref="B75:H75"/>
    <mergeCell ref="I59:N59"/>
    <mergeCell ref="I60:M60"/>
    <mergeCell ref="A74:N74"/>
    <mergeCell ref="B67:H67"/>
    <mergeCell ref="I68:M68"/>
    <mergeCell ref="A92:N92"/>
    <mergeCell ref="B85:F85"/>
    <mergeCell ref="B76:F76"/>
    <mergeCell ref="I76:M76"/>
    <mergeCell ref="A91:C91"/>
    <mergeCell ref="I84:N84"/>
    <mergeCell ref="A82:C82"/>
    <mergeCell ref="A83:N83"/>
    <mergeCell ref="B93:H93"/>
    <mergeCell ref="F117:G118"/>
    <mergeCell ref="A100:C100"/>
    <mergeCell ref="I85:M85"/>
    <mergeCell ref="B84:H84"/>
    <mergeCell ref="A112:K112"/>
    <mergeCell ref="I94:M94"/>
    <mergeCell ref="B94:F94"/>
    <mergeCell ref="I93:N93"/>
    <mergeCell ref="F119:G119"/>
    <mergeCell ref="B119:C119"/>
    <mergeCell ref="D119:E119"/>
    <mergeCell ref="H119:I119"/>
    <mergeCell ref="A101:N101"/>
    <mergeCell ref="H117:I118"/>
    <mergeCell ref="E108:G108"/>
    <mergeCell ref="I102:N102"/>
    <mergeCell ref="A114:K114"/>
    <mergeCell ref="B103:F103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2015-03-11T13:39:37Z</cp:lastPrinted>
  <dcterms:created xsi:type="dcterms:W3CDTF">2013-02-05T05:42:12Z</dcterms:created>
  <dcterms:modified xsi:type="dcterms:W3CDTF">2020-06-18T12:52:30Z</dcterms:modified>
</cp:coreProperties>
</file>