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Сосновая 13а" sheetId="2" r:id="rId1"/>
  </sheets>
  <calcPr calcId="114210"/>
</workbook>
</file>

<file path=xl/calcChain.xml><?xml version="1.0" encoding="utf-8"?>
<calcChain xmlns="http://schemas.openxmlformats.org/spreadsheetml/2006/main">
  <c r="N116" i="2"/>
  <c r="N105"/>
  <c r="H128"/>
  <c r="H117"/>
  <c r="H106"/>
  <c r="H89"/>
  <c r="H95"/>
  <c r="H84"/>
  <c r="H67"/>
  <c r="H72"/>
  <c r="H62"/>
  <c r="H52"/>
  <c r="H41"/>
  <c r="H31"/>
  <c r="H10"/>
  <c r="H21"/>
  <c r="H129"/>
  <c r="N128"/>
  <c r="N115"/>
  <c r="N117"/>
  <c r="N104"/>
  <c r="N106"/>
  <c r="N95"/>
  <c r="N80"/>
  <c r="N83"/>
  <c r="N84"/>
  <c r="N70"/>
  <c r="N72"/>
  <c r="N60"/>
  <c r="N62"/>
  <c r="N52"/>
  <c r="N41"/>
  <c r="N31"/>
  <c r="N10"/>
  <c r="N21"/>
  <c r="N129"/>
  <c r="F140"/>
  <c r="H140"/>
  <c r="A22"/>
  <c r="A32"/>
  <c r="A42"/>
  <c r="A53"/>
  <c r="A63"/>
  <c r="A73"/>
  <c r="A85"/>
  <c r="A96"/>
  <c r="A107"/>
  <c r="A118"/>
  <c r="A11"/>
</calcChain>
</file>

<file path=xl/sharedStrings.xml><?xml version="1.0" encoding="utf-8"?>
<sst xmlns="http://schemas.openxmlformats.org/spreadsheetml/2006/main" count="203" uniqueCount="48">
  <si>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</si>
  <si>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</si>
  <si>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</si>
  <si>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</si>
  <si>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</si>
  <si>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</si>
  <si>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</si>
  <si>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</si>
  <si>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</si>
  <si>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январь</t>
  </si>
  <si>
    <t>по начислению, поступлению, затратам  средств</t>
  </si>
  <si>
    <t>ул.Сосновая д.13а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</si>
  <si>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</si>
  <si>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</si>
  <si>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</si>
  <si>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</si>
  <si>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</si>
  <si>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</si>
  <si>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</si>
  <si>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</si>
  <si>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</si>
  <si>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</si>
  <si>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</si>
  <si>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</si>
  <si>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остаток (+)/перерасход(-)</t>
  </si>
  <si>
    <t>ремонт конструктивных элементов жилого дома</t>
  </si>
  <si>
    <t>ИТОГО</t>
  </si>
  <si>
    <t>Дома № 13а  по ул.Сосновая</t>
  </si>
  <si>
    <t>ремонт и обслуживание внутридомового инж.оборудования</t>
  </si>
  <si>
    <t>содержание аварийной службы</t>
  </si>
  <si>
    <t>обход подвала по графику</t>
  </si>
  <si>
    <t>снятие показаний эл.энергии</t>
  </si>
  <si>
    <t>снятие показаний ПУ тепловой энергии</t>
  </si>
  <si>
    <t>прочистка канализации</t>
  </si>
  <si>
    <t>восстановление освещения, замена ламп</t>
  </si>
  <si>
    <t>ревизия эл.щитов</t>
  </si>
  <si>
    <t xml:space="preserve">по текущему  ремонту </t>
  </si>
  <si>
    <t>ремонт дверей</t>
  </si>
  <si>
    <t>восстановление освещения</t>
  </si>
  <si>
    <t>изготовление и установка дверей в ТУ</t>
  </si>
  <si>
    <t>нумерация подъездов</t>
  </si>
  <si>
    <t>ремонт канал.трубы</t>
  </si>
  <si>
    <t>прочистка фильтра</t>
  </si>
  <si>
    <t>устранение течи хвс</t>
  </si>
  <si>
    <t>прочистка вентиляции</t>
  </si>
  <si>
    <t>прочистка дымохода</t>
  </si>
  <si>
    <t>ремонт цоколя</t>
  </si>
  <si>
    <t>восстановление теплоснабжения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</si>
</sst>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/>
    <xf numFmtId="0" fontId="6" fillId="0" borderId="7" xfId="1" applyFont="1" applyBorder="1" applyAlignment="1">
      <alignment horizontal="center"/>
    </xf>
    <xf numFmtId="0" fontId="5" fillId="0" borderId="8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2" fontId="5" fillId="0" borderId="9" xfId="1" applyNumberFormat="1" applyFont="1" applyBorder="1"/>
    <xf numFmtId="2" fontId="5" fillId="0" borderId="8" xfId="1" applyNumberFormat="1" applyFont="1" applyFill="1" applyBorder="1"/>
    <xf numFmtId="0" fontId="3" fillId="0" borderId="10" xfId="1" applyFont="1" applyBorder="1"/>
    <xf numFmtId="0" fontId="3" fillId="0" borderId="11" xfId="1" applyFont="1" applyBorder="1"/>
    <xf numFmtId="2" fontId="3" fillId="0" borderId="12" xfId="1" applyNumberFormat="1" applyFont="1" applyFill="1" applyBorder="1"/>
    <xf numFmtId="0" fontId="5" fillId="0" borderId="13" xfId="1" applyFont="1" applyBorder="1"/>
    <xf numFmtId="2" fontId="5" fillId="0" borderId="14" xfId="1" applyNumberFormat="1" applyFont="1" applyFill="1" applyBorder="1"/>
    <xf numFmtId="2" fontId="5" fillId="0" borderId="13" xfId="1" applyNumberFormat="1" applyFont="1" applyBorder="1"/>
    <xf numFmtId="0" fontId="5" fillId="0" borderId="15" xfId="1" applyFont="1" applyBorder="1"/>
    <xf numFmtId="0" fontId="3" fillId="0" borderId="16" xfId="1" applyFont="1" applyBorder="1"/>
    <xf numFmtId="0" fontId="3" fillId="0" borderId="0" xfId="1" applyFont="1" applyBorder="1"/>
    <xf numFmtId="2" fontId="3" fillId="0" borderId="17" xfId="1" applyNumberFormat="1" applyFont="1" applyFill="1" applyBorder="1"/>
    <xf numFmtId="2" fontId="5" fillId="0" borderId="18" xfId="1" applyNumberFormat="1" applyFont="1" applyFill="1" applyBorder="1"/>
    <xf numFmtId="0" fontId="5" fillId="0" borderId="7" xfId="1" applyFont="1" applyBorder="1"/>
    <xf numFmtId="0" fontId="5" fillId="0" borderId="16" xfId="1" applyFont="1" applyBorder="1"/>
    <xf numFmtId="2" fontId="5" fillId="0" borderId="17" xfId="1" applyNumberFormat="1" applyFont="1" applyFill="1" applyBorder="1"/>
    <xf numFmtId="0" fontId="5" fillId="0" borderId="13" xfId="1" applyFont="1" applyBorder="1" applyAlignment="1">
      <alignment horizontal="right"/>
    </xf>
    <xf numFmtId="0" fontId="5" fillId="0" borderId="3" xfId="1" applyFont="1" applyBorder="1"/>
    <xf numFmtId="0" fontId="5" fillId="0" borderId="19" xfId="1" applyFont="1" applyBorder="1"/>
    <xf numFmtId="0" fontId="5" fillId="0" borderId="20" xfId="1" applyFont="1" applyBorder="1"/>
    <xf numFmtId="0" fontId="5" fillId="0" borderId="21" xfId="1" applyFont="1" applyBorder="1"/>
    <xf numFmtId="2" fontId="3" fillId="0" borderId="22" xfId="1" applyNumberFormat="1" applyFont="1" applyBorder="1"/>
    <xf numFmtId="0" fontId="3" fillId="0" borderId="23" xfId="1" applyFont="1" applyBorder="1"/>
    <xf numFmtId="0" fontId="3" fillId="0" borderId="1" xfId="1" applyFont="1" applyBorder="1"/>
    <xf numFmtId="0" fontId="3" fillId="0" borderId="24" xfId="1" applyFont="1" applyBorder="1"/>
    <xf numFmtId="2" fontId="3" fillId="0" borderId="25" xfId="1" applyNumberFormat="1" applyFont="1" applyBorder="1"/>
    <xf numFmtId="0" fontId="3" fillId="0" borderId="26" xfId="1" applyFont="1" applyBorder="1" applyAlignment="1"/>
    <xf numFmtId="2" fontId="5" fillId="0" borderId="8" xfId="1" applyNumberFormat="1" applyFont="1" applyBorder="1"/>
    <xf numFmtId="0" fontId="4" fillId="0" borderId="0" xfId="0" applyFont="1" applyBorder="1"/>
    <xf numFmtId="2" fontId="5" fillId="0" borderId="17" xfId="1" applyNumberFormat="1" applyFont="1" applyBorder="1"/>
    <xf numFmtId="2" fontId="5" fillId="0" borderId="27" xfId="1" applyNumberFormat="1" applyFont="1" applyBorder="1"/>
    <xf numFmtId="0" fontId="5" fillId="0" borderId="28" xfId="1" applyFont="1" applyBorder="1"/>
    <xf numFmtId="0" fontId="5" fillId="0" borderId="17" xfId="1" applyFont="1" applyBorder="1"/>
    <xf numFmtId="0" fontId="5" fillId="0" borderId="16" xfId="1" applyFont="1" applyFill="1" applyBorder="1"/>
    <xf numFmtId="0" fontId="5" fillId="0" borderId="29" xfId="1" applyFont="1" applyBorder="1"/>
    <xf numFmtId="0" fontId="5" fillId="0" borderId="30" xfId="1" applyFont="1" applyBorder="1"/>
    <xf numFmtId="0" fontId="3" fillId="2" borderId="5" xfId="1" applyFont="1" applyFill="1" applyBorder="1"/>
    <xf numFmtId="2" fontId="5" fillId="0" borderId="14" xfId="1" applyNumberFormat="1" applyFont="1" applyBorder="1"/>
    <xf numFmtId="2" fontId="5" fillId="0" borderId="18" xfId="1" applyNumberFormat="1" applyFont="1" applyBorder="1"/>
    <xf numFmtId="2" fontId="3" fillId="0" borderId="31" xfId="1" applyNumberFormat="1" applyFont="1" applyBorder="1"/>
    <xf numFmtId="0" fontId="3" fillId="0" borderId="32" xfId="1" applyFont="1" applyBorder="1"/>
    <xf numFmtId="0" fontId="3" fillId="0" borderId="20" xfId="1" applyFont="1" applyBorder="1"/>
    <xf numFmtId="0" fontId="3" fillId="0" borderId="33" xfId="1" applyFont="1" applyBorder="1"/>
    <xf numFmtId="2" fontId="5" fillId="0" borderId="0" xfId="1" applyNumberFormat="1" applyFont="1" applyBorder="1"/>
    <xf numFmtId="2" fontId="5" fillId="0" borderId="0" xfId="1" applyNumberFormat="1" applyFont="1" applyFill="1" applyBorder="1"/>
    <xf numFmtId="0" fontId="5" fillId="0" borderId="34" xfId="1" applyFont="1" applyBorder="1"/>
    <xf numFmtId="0" fontId="5" fillId="0" borderId="35" xfId="1" applyFont="1" applyBorder="1"/>
    <xf numFmtId="0" fontId="5" fillId="0" borderId="1" xfId="1" applyFont="1" applyBorder="1"/>
    <xf numFmtId="2" fontId="5" fillId="0" borderId="35" xfId="1" applyNumberFormat="1" applyFont="1" applyBorder="1"/>
    <xf numFmtId="2" fontId="3" fillId="0" borderId="36" xfId="1" applyNumberFormat="1" applyFont="1" applyBorder="1"/>
    <xf numFmtId="0" fontId="3" fillId="0" borderId="16" xfId="1" applyFont="1" applyFill="1" applyBorder="1"/>
    <xf numFmtId="0" fontId="3" fillId="0" borderId="37" xfId="1" applyFont="1" applyBorder="1"/>
    <xf numFmtId="0" fontId="5" fillId="0" borderId="0" xfId="1" applyFont="1" applyFill="1" applyBorder="1"/>
    <xf numFmtId="2" fontId="5" fillId="0" borderId="9" xfId="1" applyNumberFormat="1" applyFont="1" applyFill="1" applyBorder="1"/>
    <xf numFmtId="2" fontId="5" fillId="0" borderId="38" xfId="1" applyNumberFormat="1" applyFont="1" applyBorder="1"/>
    <xf numFmtId="2" fontId="4" fillId="0" borderId="0" xfId="0" applyNumberFormat="1" applyFont="1"/>
    <xf numFmtId="0" fontId="5" fillId="0" borderId="28" xfId="1" applyFont="1" applyFill="1" applyBorder="1"/>
    <xf numFmtId="0" fontId="3" fillId="2" borderId="39" xfId="1" applyFont="1" applyFill="1" applyBorder="1"/>
    <xf numFmtId="2" fontId="5" fillId="0" borderId="37" xfId="1" applyNumberFormat="1" applyFont="1" applyBorder="1"/>
    <xf numFmtId="2" fontId="7" fillId="0" borderId="40" xfId="0" applyNumberFormat="1" applyFont="1" applyBorder="1"/>
    <xf numFmtId="2" fontId="7" fillId="0" borderId="41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7" fillId="0" borderId="40" xfId="0" applyFont="1" applyFill="1" applyBorder="1" applyAlignment="1">
      <alignment horizontal="center" vertical="center" wrapText="1"/>
    </xf>
    <xf numFmtId="0" fontId="5" fillId="0" borderId="13" xfId="1" applyFont="1" applyFill="1" applyBorder="1"/>
    <xf numFmtId="0" fontId="3" fillId="2" borderId="42" xfId="1" applyFont="1" applyFill="1" applyBorder="1" applyAlignment="1">
      <alignment horizontal="center" wrapText="1"/>
    </xf>
    <xf numFmtId="0" fontId="3" fillId="2" borderId="43" xfId="1" applyFont="1" applyFill="1" applyBorder="1" applyAlignment="1">
      <alignment horizontal="center" wrapText="1"/>
    </xf>
    <xf numFmtId="0" fontId="3" fillId="0" borderId="20" xfId="1" applyFont="1" applyBorder="1" applyAlignment="1">
      <alignment horizontal="center"/>
    </xf>
    <xf numFmtId="0" fontId="3" fillId="2" borderId="44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4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7" xfId="1" applyFont="1" applyFill="1" applyBorder="1" applyAlignment="1">
      <alignment horizontal="center"/>
    </xf>
    <xf numFmtId="0" fontId="3" fillId="2" borderId="50" xfId="1" applyFont="1" applyFill="1" applyBorder="1" applyAlignment="1">
      <alignment horizontal="center"/>
    </xf>
    <xf numFmtId="2" fontId="3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wrapText="1"/>
    </xf>
    <xf numFmtId="0" fontId="7" fillId="0" borderId="11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2"/>
  <sheetViews>
    <sheetView tabSelected="1" topLeftCell="A121" zoomScale="75" workbookViewId="0">
      <selection activeCell="H141" sqref="H141"/>
    </sheetView>
  </sheetViews>
  <sheetFormatPr defaultRowHeight="16.5"/>
  <cols>
    <col min="1" max="1" width="19.28515625" style="3" customWidth="1"/>
    <col min="2" max="4" width="9.140625" style="3"/>
    <col min="5" max="5" width="12" style="3" customWidth="1"/>
    <col min="6" max="6" width="9.140625" style="3" hidden="1" customWidth="1"/>
    <col min="7" max="7" width="15.28515625" style="3" customWidth="1"/>
    <col min="8" max="8" width="11.140625" style="3" customWidth="1"/>
    <col min="9" max="10" width="9.140625" style="3"/>
    <col min="11" max="11" width="11.42578125" style="3" customWidth="1"/>
    <col min="12" max="12" width="12.28515625" style="3" customWidth="1"/>
    <col min="13" max="13" width="9" style="3" customWidth="1"/>
    <col min="14" max="14" width="11.28515625" style="3" customWidth="1"/>
    <col min="15" max="16384" width="9.140625" style="3"/>
  </cols>
  <sheetData>
    <row r="1" spans="1:15" ht="23.1" customHeight="1" thickBot="1">
      <c r="A1" s="82" t="s">
        <v>11</v>
      </c>
      <c r="B1" s="82"/>
      <c r="C1" s="82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5" ht="23.1" customHeight="1" thickBot="1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</row>
    <row r="3" spans="1:15" ht="23.1" customHeight="1">
      <c r="A3" s="4"/>
      <c r="B3" s="83" t="s">
        <v>25</v>
      </c>
      <c r="C3" s="84"/>
      <c r="D3" s="84"/>
      <c r="E3" s="84"/>
      <c r="F3" s="84"/>
      <c r="G3" s="84"/>
      <c r="H3" s="85"/>
      <c r="I3" s="80" t="s">
        <v>28</v>
      </c>
      <c r="J3" s="81"/>
      <c r="K3" s="81"/>
      <c r="L3" s="81"/>
      <c r="M3" s="81"/>
      <c r="N3" s="81"/>
    </row>
    <row r="4" spans="1:15" ht="23.1" customHeight="1" thickBot="1">
      <c r="A4" s="5" t="s">
        <v>1</v>
      </c>
      <c r="B4" s="89" t="s">
        <v>2</v>
      </c>
      <c r="C4" s="89"/>
      <c r="D4" s="89"/>
      <c r="E4" s="89"/>
      <c r="F4" s="89"/>
      <c r="G4" s="6" t="s">
        <v>3</v>
      </c>
      <c r="H4" s="7" t="s">
        <v>4</v>
      </c>
      <c r="I4" s="90" t="s">
        <v>2</v>
      </c>
      <c r="J4" s="90"/>
      <c r="K4" s="90"/>
      <c r="L4" s="90"/>
      <c r="M4" s="90"/>
      <c r="N4" s="8" t="s">
        <v>4</v>
      </c>
    </row>
    <row r="5" spans="1:15" ht="23.1" customHeight="1">
      <c r="A5" s="9" t="s">
        <v>9</v>
      </c>
      <c r="B5" s="10" t="s">
        <v>38</v>
      </c>
      <c r="C5" s="11"/>
      <c r="D5" s="11"/>
      <c r="E5" s="12"/>
      <c r="F5" s="12"/>
      <c r="G5" s="13"/>
      <c r="H5" s="14">
        <v>311.63</v>
      </c>
      <c r="I5" s="15" t="s">
        <v>29</v>
      </c>
      <c r="J5" s="16"/>
      <c r="K5" s="16"/>
      <c r="L5" s="16"/>
      <c r="M5" s="16"/>
      <c r="N5" s="17">
        <v>4200.8900000000003</v>
      </c>
    </row>
    <row r="6" spans="1:15" ht="23.1" customHeight="1">
      <c r="A6" s="9"/>
      <c r="B6" s="10" t="s">
        <v>35</v>
      </c>
      <c r="C6" s="11"/>
      <c r="D6" s="11"/>
      <c r="E6" s="12"/>
      <c r="F6" s="12"/>
      <c r="G6" s="13"/>
      <c r="H6" s="14">
        <v>639.91</v>
      </c>
      <c r="I6" s="22" t="s">
        <v>30</v>
      </c>
      <c r="J6" s="23"/>
      <c r="K6" s="23"/>
      <c r="L6" s="23"/>
      <c r="M6" s="23"/>
      <c r="N6" s="24">
        <v>460</v>
      </c>
    </row>
    <row r="7" spans="1:15" ht="23.1" customHeight="1">
      <c r="A7" s="9"/>
      <c r="B7" s="10"/>
      <c r="C7" s="11"/>
      <c r="D7" s="11"/>
      <c r="E7" s="11"/>
      <c r="F7" s="20"/>
      <c r="G7" s="21"/>
      <c r="H7" s="14"/>
      <c r="I7" s="22" t="s">
        <v>31</v>
      </c>
      <c r="J7" s="23"/>
      <c r="K7" s="23"/>
      <c r="L7" s="23"/>
      <c r="M7" s="23"/>
      <c r="N7" s="24">
        <v>120</v>
      </c>
    </row>
    <row r="8" spans="1:15" ht="23.1" customHeight="1">
      <c r="A8" s="9"/>
      <c r="B8" s="10"/>
      <c r="C8" s="11"/>
      <c r="D8" s="11"/>
      <c r="E8" s="11"/>
      <c r="F8" s="20"/>
      <c r="G8" s="21"/>
      <c r="H8" s="14"/>
      <c r="I8" s="22" t="s">
        <v>32</v>
      </c>
      <c r="J8" s="23"/>
      <c r="K8" s="23"/>
      <c r="L8" s="23"/>
      <c r="M8" s="23"/>
      <c r="N8" s="24">
        <v>800</v>
      </c>
    </row>
    <row r="9" spans="1:15" ht="23.1" customHeight="1" thickBot="1">
      <c r="A9" s="26"/>
      <c r="B9" s="10"/>
      <c r="C9" s="11"/>
      <c r="D9" s="11"/>
      <c r="E9" s="11"/>
      <c r="F9" s="18"/>
      <c r="G9" s="21"/>
      <c r="H9" s="14"/>
      <c r="I9" s="27"/>
      <c r="J9" s="11"/>
      <c r="K9" s="11"/>
      <c r="L9" s="11"/>
      <c r="M9" s="12"/>
      <c r="N9" s="28"/>
    </row>
    <row r="10" spans="1:15" ht="23.1" customHeight="1" thickBot="1">
      <c r="A10" s="30"/>
      <c r="B10" s="31"/>
      <c r="C10" s="32"/>
      <c r="D10" s="32"/>
      <c r="E10" s="32"/>
      <c r="F10" s="33"/>
      <c r="G10" s="31"/>
      <c r="H10" s="34">
        <f>SUM(H5:H9)</f>
        <v>951.54</v>
      </c>
      <c r="I10" s="35"/>
      <c r="J10" s="36"/>
      <c r="K10" s="36"/>
      <c r="L10" s="36"/>
      <c r="M10" s="37"/>
      <c r="N10" s="38">
        <f>SUM(N5:N9)</f>
        <v>5580.89</v>
      </c>
    </row>
    <row r="11" spans="1:15" ht="23.1" customHeight="1" thickBot="1">
      <c r="A11" s="82" t="str">
        <f>A1</f>
        <v>ул.Сосновая д.13а</v>
      </c>
      <c r="B11" s="82"/>
      <c r="C11" s="82"/>
      <c r="D11" s="1"/>
      <c r="E11" s="1"/>
      <c r="F11" s="1"/>
      <c r="G11" s="1"/>
      <c r="H11" s="1"/>
      <c r="I11" s="39"/>
      <c r="J11" s="39"/>
      <c r="K11" s="39"/>
      <c r="L11" s="39"/>
      <c r="M11" s="39"/>
      <c r="N11" s="39"/>
    </row>
    <row r="12" spans="1:15" ht="23.1" customHeight="1" thickBot="1">
      <c r="A12" s="86" t="s">
        <v>0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</row>
    <row r="13" spans="1:15" ht="23.1" customHeight="1">
      <c r="A13" s="4"/>
      <c r="B13" s="83" t="s">
        <v>25</v>
      </c>
      <c r="C13" s="84"/>
      <c r="D13" s="84"/>
      <c r="E13" s="84"/>
      <c r="F13" s="84"/>
      <c r="G13" s="84"/>
      <c r="H13" s="85"/>
      <c r="I13" s="80" t="s">
        <v>28</v>
      </c>
      <c r="J13" s="81"/>
      <c r="K13" s="81"/>
      <c r="L13" s="81"/>
      <c r="M13" s="81"/>
      <c r="N13" s="81"/>
    </row>
    <row r="14" spans="1:15" ht="23.1" customHeight="1" thickBot="1">
      <c r="A14" s="5" t="s">
        <v>1</v>
      </c>
      <c r="B14" s="89" t="s">
        <v>2</v>
      </c>
      <c r="C14" s="89"/>
      <c r="D14" s="89"/>
      <c r="E14" s="89"/>
      <c r="F14" s="89"/>
      <c r="G14" s="6" t="s">
        <v>3</v>
      </c>
      <c r="H14" s="7" t="s">
        <v>4</v>
      </c>
      <c r="I14" s="90" t="s">
        <v>2</v>
      </c>
      <c r="J14" s="90"/>
      <c r="K14" s="90"/>
      <c r="L14" s="90"/>
      <c r="M14" s="90"/>
      <c r="N14" s="8" t="s">
        <v>4</v>
      </c>
    </row>
    <row r="15" spans="1:15" ht="23.1" customHeight="1">
      <c r="A15" s="9" t="s">
        <v>12</v>
      </c>
      <c r="B15" s="10" t="s">
        <v>38</v>
      </c>
      <c r="C15" s="11"/>
      <c r="D15" s="11"/>
      <c r="E15" s="11"/>
      <c r="F15" s="11"/>
      <c r="G15" s="13"/>
      <c r="H15" s="40">
        <v>840.14</v>
      </c>
      <c r="I15" s="15" t="s">
        <v>29</v>
      </c>
      <c r="J15" s="16"/>
      <c r="K15" s="16"/>
      <c r="L15" s="16"/>
      <c r="M15" s="16"/>
      <c r="N15" s="17">
        <v>4200.8900000000003</v>
      </c>
      <c r="O15" s="41"/>
    </row>
    <row r="16" spans="1:15" ht="23.1" customHeight="1">
      <c r="A16" s="9"/>
      <c r="B16" s="10"/>
      <c r="C16" s="11"/>
      <c r="D16" s="11"/>
      <c r="E16" s="11"/>
      <c r="F16" s="20"/>
      <c r="G16" s="21"/>
      <c r="H16" s="14"/>
      <c r="I16" s="22" t="s">
        <v>30</v>
      </c>
      <c r="J16" s="23"/>
      <c r="K16" s="23"/>
      <c r="L16" s="23"/>
      <c r="M16" s="23"/>
      <c r="N16" s="24">
        <v>460</v>
      </c>
      <c r="O16" s="41"/>
    </row>
    <row r="17" spans="1:15" ht="23.1" customHeight="1">
      <c r="A17" s="9"/>
      <c r="B17" s="10"/>
      <c r="C17" s="11"/>
      <c r="D17" s="11"/>
      <c r="E17" s="11"/>
      <c r="F17" s="11"/>
      <c r="G17" s="40"/>
      <c r="H17" s="40"/>
      <c r="I17" s="22" t="s">
        <v>31</v>
      </c>
      <c r="J17" s="23"/>
      <c r="K17" s="23"/>
      <c r="L17" s="23"/>
      <c r="M17" s="23"/>
      <c r="N17" s="24">
        <v>120</v>
      </c>
      <c r="O17" s="41"/>
    </row>
    <row r="18" spans="1:15" ht="23.1" customHeight="1">
      <c r="A18" s="9"/>
      <c r="B18" s="10"/>
      <c r="C18" s="11"/>
      <c r="D18" s="11"/>
      <c r="E18" s="11"/>
      <c r="F18" s="11"/>
      <c r="G18" s="40"/>
      <c r="H18" s="40"/>
      <c r="I18" s="22" t="s">
        <v>32</v>
      </c>
      <c r="J18" s="23"/>
      <c r="K18" s="23"/>
      <c r="L18" s="23"/>
      <c r="M18" s="23"/>
      <c r="N18" s="24">
        <v>800</v>
      </c>
      <c r="O18" s="41"/>
    </row>
    <row r="19" spans="1:15" ht="23.1" customHeight="1">
      <c r="A19" s="9"/>
      <c r="B19" s="10"/>
      <c r="C19" s="11"/>
      <c r="D19" s="11"/>
      <c r="E19" s="11"/>
      <c r="F19" s="11"/>
      <c r="G19" s="40"/>
      <c r="H19" s="40"/>
      <c r="I19" s="44"/>
      <c r="J19" s="11"/>
      <c r="K19" s="11"/>
      <c r="L19" s="11"/>
      <c r="M19" s="11"/>
      <c r="N19" s="45"/>
      <c r="O19" s="41"/>
    </row>
    <row r="20" spans="1:15" ht="23.1" customHeight="1" thickBot="1">
      <c r="A20" s="26"/>
      <c r="B20" s="10"/>
      <c r="C20" s="11"/>
      <c r="D20" s="11"/>
      <c r="E20" s="11"/>
      <c r="F20" s="11"/>
      <c r="G20" s="13"/>
      <c r="H20" s="40"/>
      <c r="I20" s="46"/>
      <c r="J20" s="23"/>
      <c r="K20" s="23"/>
      <c r="L20" s="23"/>
      <c r="M20" s="23"/>
      <c r="N20" s="42"/>
    </row>
    <row r="21" spans="1:15" ht="23.1" customHeight="1" thickBot="1">
      <c r="A21" s="30"/>
      <c r="B21" s="31"/>
      <c r="C21" s="32"/>
      <c r="D21" s="32"/>
      <c r="E21" s="32"/>
      <c r="F21" s="47"/>
      <c r="G21" s="48"/>
      <c r="H21" s="34">
        <f>SUM(H15:H20)</f>
        <v>840.14</v>
      </c>
      <c r="I21" s="35"/>
      <c r="J21" s="36"/>
      <c r="K21" s="36"/>
      <c r="L21" s="36"/>
      <c r="M21" s="37"/>
      <c r="N21" s="38">
        <f>SUM(N15:N20)</f>
        <v>5580.89</v>
      </c>
    </row>
    <row r="22" spans="1:15" ht="23.1" customHeight="1" thickBot="1">
      <c r="A22" s="82" t="str">
        <f>A1</f>
        <v>ул.Сосновая д.13а</v>
      </c>
      <c r="B22" s="82"/>
      <c r="C22" s="82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</row>
    <row r="23" spans="1:15" ht="23.1" customHeight="1" thickBot="1">
      <c r="A23" s="86" t="s">
        <v>0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5" ht="23.1" customHeight="1">
      <c r="A24" s="4"/>
      <c r="B24" s="83" t="s">
        <v>25</v>
      </c>
      <c r="C24" s="84"/>
      <c r="D24" s="84"/>
      <c r="E24" s="84"/>
      <c r="F24" s="84"/>
      <c r="G24" s="84"/>
      <c r="H24" s="85"/>
      <c r="I24" s="80" t="s">
        <v>28</v>
      </c>
      <c r="J24" s="81"/>
      <c r="K24" s="81"/>
      <c r="L24" s="81"/>
      <c r="M24" s="81"/>
      <c r="N24" s="81"/>
    </row>
    <row r="25" spans="1:15" ht="23.1" customHeight="1" thickBot="1">
      <c r="A25" s="5" t="s">
        <v>1</v>
      </c>
      <c r="B25" s="89" t="s">
        <v>2</v>
      </c>
      <c r="C25" s="89"/>
      <c r="D25" s="89"/>
      <c r="E25" s="89"/>
      <c r="F25" s="89"/>
      <c r="G25" s="6" t="s">
        <v>3</v>
      </c>
      <c r="H25" s="7" t="s">
        <v>4</v>
      </c>
      <c r="I25" s="91" t="s">
        <v>2</v>
      </c>
      <c r="J25" s="91"/>
      <c r="K25" s="91"/>
      <c r="L25" s="91"/>
      <c r="M25" s="91"/>
      <c r="N25" s="49" t="s">
        <v>4</v>
      </c>
    </row>
    <row r="26" spans="1:15" ht="23.1" customHeight="1">
      <c r="A26" s="9" t="s">
        <v>13</v>
      </c>
      <c r="B26" s="10" t="s">
        <v>38</v>
      </c>
      <c r="C26" s="11"/>
      <c r="D26" s="11"/>
      <c r="E26" s="11"/>
      <c r="F26" s="20"/>
      <c r="G26" s="21"/>
      <c r="H26" s="19">
        <v>446.99</v>
      </c>
      <c r="I26" s="15" t="s">
        <v>29</v>
      </c>
      <c r="J26" s="16"/>
      <c r="K26" s="16"/>
      <c r="L26" s="16"/>
      <c r="M26" s="16"/>
      <c r="N26" s="17">
        <v>4200.8900000000003</v>
      </c>
    </row>
    <row r="27" spans="1:15" ht="23.1" customHeight="1">
      <c r="A27" s="9"/>
      <c r="B27" s="10" t="s">
        <v>39</v>
      </c>
      <c r="C27" s="11"/>
      <c r="D27" s="11"/>
      <c r="E27" s="12"/>
      <c r="F27" s="12"/>
      <c r="G27" s="13"/>
      <c r="H27" s="50">
        <v>3363.2</v>
      </c>
      <c r="I27" s="22" t="s">
        <v>30</v>
      </c>
      <c r="J27" s="23"/>
      <c r="K27" s="23"/>
      <c r="L27" s="23"/>
      <c r="M27" s="23"/>
      <c r="N27" s="24">
        <v>460</v>
      </c>
    </row>
    <row r="28" spans="1:15" ht="23.1" customHeight="1">
      <c r="A28" s="26"/>
      <c r="B28" s="10"/>
      <c r="C28" s="11"/>
      <c r="D28" s="11"/>
      <c r="E28" s="11"/>
      <c r="F28" s="11"/>
      <c r="G28" s="13"/>
      <c r="H28" s="50"/>
      <c r="I28" s="22" t="s">
        <v>31</v>
      </c>
      <c r="J28" s="23"/>
      <c r="K28" s="23"/>
      <c r="L28" s="23"/>
      <c r="M28" s="23"/>
      <c r="N28" s="24">
        <v>120</v>
      </c>
    </row>
    <row r="29" spans="1:15" ht="23.1" customHeight="1">
      <c r="A29" s="26"/>
      <c r="B29" s="10"/>
      <c r="C29" s="11"/>
      <c r="D29" s="11"/>
      <c r="E29" s="11"/>
      <c r="F29" s="11"/>
      <c r="G29" s="40"/>
      <c r="H29" s="51"/>
      <c r="I29" s="22" t="s">
        <v>32</v>
      </c>
      <c r="J29" s="23"/>
      <c r="K29" s="23"/>
      <c r="L29" s="23"/>
      <c r="M29" s="23"/>
      <c r="N29" s="24">
        <v>800</v>
      </c>
    </row>
    <row r="30" spans="1:15" ht="23.1" customHeight="1" thickBot="1">
      <c r="A30" s="26"/>
      <c r="B30" s="10"/>
      <c r="C30" s="11"/>
      <c r="D30" s="11"/>
      <c r="E30" s="11"/>
      <c r="F30" s="11"/>
      <c r="G30" s="40"/>
      <c r="H30" s="51"/>
      <c r="I30" s="44"/>
      <c r="J30" s="23"/>
      <c r="K30" s="23"/>
      <c r="L30" s="23"/>
      <c r="M30" s="23"/>
      <c r="N30" s="45"/>
    </row>
    <row r="31" spans="1:15" ht="23.1" customHeight="1" thickBot="1">
      <c r="A31" s="30"/>
      <c r="B31" s="31"/>
      <c r="C31" s="32"/>
      <c r="D31" s="32"/>
      <c r="E31" s="32"/>
      <c r="F31" s="47"/>
      <c r="G31" s="31"/>
      <c r="H31" s="52">
        <f>SUM(H26:H29)</f>
        <v>3810.1899999999996</v>
      </c>
      <c r="I31" s="53"/>
      <c r="J31" s="54"/>
      <c r="K31" s="54"/>
      <c r="L31" s="54"/>
      <c r="M31" s="55"/>
      <c r="N31" s="52">
        <f>SUM(N26:N30)</f>
        <v>5580.89</v>
      </c>
    </row>
    <row r="32" spans="1:15" ht="23.1" customHeight="1" thickBot="1">
      <c r="A32" s="82" t="str">
        <f>A22</f>
        <v>ул.Сосновая д.13а</v>
      </c>
      <c r="B32" s="82"/>
      <c r="C32" s="82"/>
      <c r="D32" s="1"/>
      <c r="E32" s="1"/>
      <c r="F32" s="1"/>
      <c r="G32" s="1"/>
      <c r="H32" s="1"/>
      <c r="I32" s="2"/>
      <c r="J32" s="2"/>
      <c r="K32" s="2"/>
      <c r="L32" s="2"/>
      <c r="M32" s="2"/>
      <c r="N32" s="2"/>
    </row>
    <row r="33" spans="1:14" ht="23.1" customHeight="1" thickBot="1">
      <c r="A33" s="86" t="s">
        <v>0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</row>
    <row r="34" spans="1:14" ht="23.1" customHeight="1">
      <c r="A34" s="4"/>
      <c r="B34" s="83" t="s">
        <v>25</v>
      </c>
      <c r="C34" s="84"/>
      <c r="D34" s="84"/>
      <c r="E34" s="84"/>
      <c r="F34" s="84"/>
      <c r="G34" s="84"/>
      <c r="H34" s="85"/>
      <c r="I34" s="80" t="s">
        <v>28</v>
      </c>
      <c r="J34" s="81"/>
      <c r="K34" s="81"/>
      <c r="L34" s="81"/>
      <c r="M34" s="81"/>
      <c r="N34" s="81"/>
    </row>
    <row r="35" spans="1:14" ht="23.1" customHeight="1" thickBot="1">
      <c r="A35" s="5" t="s">
        <v>1</v>
      </c>
      <c r="B35" s="89" t="s">
        <v>2</v>
      </c>
      <c r="C35" s="89"/>
      <c r="D35" s="89"/>
      <c r="E35" s="89"/>
      <c r="F35" s="89"/>
      <c r="G35" s="6" t="s">
        <v>3</v>
      </c>
      <c r="H35" s="7" t="s">
        <v>4</v>
      </c>
      <c r="I35" s="91" t="s">
        <v>2</v>
      </c>
      <c r="J35" s="91"/>
      <c r="K35" s="91"/>
      <c r="L35" s="91"/>
      <c r="M35" s="91"/>
      <c r="N35" s="49" t="s">
        <v>4</v>
      </c>
    </row>
    <row r="36" spans="1:14" ht="23.1" customHeight="1">
      <c r="A36" s="9" t="s">
        <v>14</v>
      </c>
      <c r="B36" s="10" t="s">
        <v>40</v>
      </c>
      <c r="C36" s="11"/>
      <c r="D36" s="11"/>
      <c r="E36" s="12"/>
      <c r="F36" s="12"/>
      <c r="G36" s="13"/>
      <c r="H36" s="50">
        <v>785.47</v>
      </c>
      <c r="I36" s="15" t="s">
        <v>29</v>
      </c>
      <c r="J36" s="16"/>
      <c r="K36" s="16"/>
      <c r="L36" s="16"/>
      <c r="M36" s="16"/>
      <c r="N36" s="17">
        <v>4200.8900000000003</v>
      </c>
    </row>
    <row r="37" spans="1:14" ht="23.1" customHeight="1">
      <c r="A37" s="9"/>
      <c r="B37" s="10" t="s">
        <v>35</v>
      </c>
      <c r="C37" s="11"/>
      <c r="D37" s="11"/>
      <c r="E37" s="12"/>
      <c r="F37" s="12"/>
      <c r="G37" s="13"/>
      <c r="H37" s="14">
        <v>639.91</v>
      </c>
      <c r="I37" s="22" t="s">
        <v>30</v>
      </c>
      <c r="J37" s="23"/>
      <c r="K37" s="23"/>
      <c r="L37" s="23"/>
      <c r="M37" s="23"/>
      <c r="N37" s="24">
        <v>460</v>
      </c>
    </row>
    <row r="38" spans="1:14" ht="23.1" customHeight="1">
      <c r="A38" s="9"/>
      <c r="B38" s="10"/>
      <c r="C38" s="11"/>
      <c r="D38" s="11"/>
      <c r="E38" s="11"/>
      <c r="F38" s="56"/>
      <c r="G38" s="10"/>
      <c r="H38" s="19"/>
      <c r="I38" s="22" t="s">
        <v>31</v>
      </c>
      <c r="J38" s="23"/>
      <c r="K38" s="23"/>
      <c r="L38" s="23"/>
      <c r="M38" s="23"/>
      <c r="N38" s="24">
        <v>120</v>
      </c>
    </row>
    <row r="39" spans="1:14" ht="23.1" customHeight="1">
      <c r="A39" s="9"/>
      <c r="B39" s="10"/>
      <c r="C39" s="11"/>
      <c r="D39" s="11"/>
      <c r="E39" s="11"/>
      <c r="F39" s="56"/>
      <c r="G39" s="10"/>
      <c r="H39" s="19"/>
      <c r="I39" s="22" t="s">
        <v>32</v>
      </c>
      <c r="J39" s="23"/>
      <c r="K39" s="23"/>
      <c r="L39" s="23"/>
      <c r="M39" s="23"/>
      <c r="N39" s="24">
        <v>800</v>
      </c>
    </row>
    <row r="40" spans="1:14" ht="23.1" customHeight="1" thickBot="1">
      <c r="A40" s="9"/>
      <c r="B40" s="10"/>
      <c r="C40" s="11"/>
      <c r="D40" s="11"/>
      <c r="E40" s="12"/>
      <c r="F40" s="12"/>
      <c r="G40" s="13"/>
      <c r="H40" s="50"/>
      <c r="I40" s="44"/>
      <c r="J40" s="11"/>
      <c r="K40" s="11"/>
      <c r="L40" s="11"/>
      <c r="M40" s="18"/>
      <c r="N40" s="50"/>
    </row>
    <row r="41" spans="1:14" ht="23.1" customHeight="1" thickBot="1">
      <c r="A41" s="58"/>
      <c r="B41" s="59"/>
      <c r="C41" s="60"/>
      <c r="D41" s="60"/>
      <c r="E41" s="60"/>
      <c r="F41" s="60"/>
      <c r="G41" s="61"/>
      <c r="H41" s="62">
        <f>SUM(H36:H40)</f>
        <v>1425.38</v>
      </c>
      <c r="I41" s="60"/>
      <c r="J41" s="60"/>
      <c r="K41" s="60"/>
      <c r="L41" s="60"/>
      <c r="M41" s="60"/>
      <c r="N41" s="62">
        <f>SUM(N36:N40)</f>
        <v>5580.89</v>
      </c>
    </row>
    <row r="42" spans="1:14" ht="23.1" customHeight="1" thickBot="1">
      <c r="A42" s="95" t="str">
        <f>A32</f>
        <v>ул.Сосновая д.13а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ht="23.1" customHeight="1" thickBot="1">
      <c r="A43" s="86" t="s">
        <v>0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8"/>
    </row>
    <row r="44" spans="1:14" ht="23.1" customHeight="1">
      <c r="A44" s="4"/>
      <c r="B44" s="83" t="s">
        <v>25</v>
      </c>
      <c r="C44" s="84"/>
      <c r="D44" s="84"/>
      <c r="E44" s="84"/>
      <c r="F44" s="84"/>
      <c r="G44" s="84"/>
      <c r="H44" s="85"/>
      <c r="I44" s="80" t="s">
        <v>28</v>
      </c>
      <c r="J44" s="81"/>
      <c r="K44" s="81"/>
      <c r="L44" s="81"/>
      <c r="M44" s="81"/>
      <c r="N44" s="81"/>
    </row>
    <row r="45" spans="1:14" ht="23.1" customHeight="1" thickBot="1">
      <c r="A45" s="5" t="s">
        <v>1</v>
      </c>
      <c r="B45" s="89" t="s">
        <v>2</v>
      </c>
      <c r="C45" s="89"/>
      <c r="D45" s="89"/>
      <c r="E45" s="89"/>
      <c r="F45" s="89"/>
      <c r="G45" s="6" t="s">
        <v>3</v>
      </c>
      <c r="H45" s="7" t="s">
        <v>4</v>
      </c>
      <c r="I45" s="91" t="s">
        <v>2</v>
      </c>
      <c r="J45" s="91"/>
      <c r="K45" s="91"/>
      <c r="L45" s="91"/>
      <c r="M45" s="91"/>
      <c r="N45" s="49" t="s">
        <v>4</v>
      </c>
    </row>
    <row r="46" spans="1:14" ht="23.1" customHeight="1">
      <c r="A46" s="9" t="s">
        <v>15</v>
      </c>
      <c r="B46" s="10" t="s">
        <v>38</v>
      </c>
      <c r="C46" s="11"/>
      <c r="D46" s="11"/>
      <c r="E46" s="11"/>
      <c r="F46" s="20"/>
      <c r="G46" s="21"/>
      <c r="H46" s="14">
        <v>477.1</v>
      </c>
      <c r="I46" s="15" t="s">
        <v>29</v>
      </c>
      <c r="J46" s="16"/>
      <c r="K46" s="16"/>
      <c r="L46" s="16"/>
      <c r="M46" s="16"/>
      <c r="N46" s="17">
        <v>4200.8900000000003</v>
      </c>
    </row>
    <row r="47" spans="1:14" ht="23.1" customHeight="1">
      <c r="A47" s="9"/>
      <c r="B47" s="10"/>
      <c r="C47" s="11"/>
      <c r="D47" s="11"/>
      <c r="E47" s="12"/>
      <c r="F47" s="12"/>
      <c r="G47" s="13"/>
      <c r="H47" s="14"/>
      <c r="I47" s="22" t="s">
        <v>30</v>
      </c>
      <c r="J47" s="23"/>
      <c r="K47" s="23"/>
      <c r="L47" s="23"/>
      <c r="M47" s="23"/>
      <c r="N47" s="24">
        <v>460</v>
      </c>
    </row>
    <row r="48" spans="1:14" ht="23.1" customHeight="1">
      <c r="A48" s="9"/>
      <c r="B48" s="10"/>
      <c r="C48" s="11"/>
      <c r="D48" s="11"/>
      <c r="E48" s="11"/>
      <c r="F48" s="56"/>
      <c r="G48" s="10"/>
      <c r="H48" s="14"/>
      <c r="I48" s="22" t="s">
        <v>31</v>
      </c>
      <c r="J48" s="23"/>
      <c r="K48" s="23"/>
      <c r="L48" s="23"/>
      <c r="M48" s="23"/>
      <c r="N48" s="24">
        <v>120</v>
      </c>
    </row>
    <row r="49" spans="1:14" ht="23.1" customHeight="1">
      <c r="A49" s="9"/>
      <c r="B49" s="10"/>
      <c r="C49" s="11"/>
      <c r="D49" s="11"/>
      <c r="E49" s="11"/>
      <c r="F49" s="56"/>
      <c r="G49" s="10"/>
      <c r="H49" s="14"/>
      <c r="I49" s="22" t="s">
        <v>32</v>
      </c>
      <c r="J49" s="23"/>
      <c r="K49" s="23"/>
      <c r="L49" s="23"/>
      <c r="M49" s="23"/>
      <c r="N49" s="24">
        <v>800</v>
      </c>
    </row>
    <row r="50" spans="1:14" ht="23.1" customHeight="1">
      <c r="A50" s="9"/>
      <c r="B50" s="10"/>
      <c r="C50" s="11"/>
      <c r="D50" s="11"/>
      <c r="E50" s="11"/>
      <c r="F50" s="56"/>
      <c r="G50" s="10"/>
      <c r="H50" s="14"/>
      <c r="I50" s="27"/>
      <c r="J50" s="11"/>
      <c r="K50" s="11"/>
      <c r="L50" s="11"/>
      <c r="M50" s="11"/>
      <c r="N50" s="28"/>
    </row>
    <row r="51" spans="1:14" ht="23.1" customHeight="1" thickBot="1">
      <c r="A51" s="9"/>
      <c r="B51" s="10"/>
      <c r="C51" s="11"/>
      <c r="D51" s="11"/>
      <c r="E51" s="12"/>
      <c r="F51" s="12"/>
      <c r="G51" s="13"/>
      <c r="H51" s="40"/>
      <c r="I51" s="63"/>
      <c r="J51" s="23"/>
      <c r="K51" s="23"/>
      <c r="L51" s="23"/>
      <c r="M51" s="23"/>
      <c r="N51" s="64"/>
    </row>
    <row r="52" spans="1:14" ht="23.1" customHeight="1" thickBot="1">
      <c r="A52" s="30"/>
      <c r="B52" s="31"/>
      <c r="C52" s="32"/>
      <c r="D52" s="32"/>
      <c r="E52" s="32"/>
      <c r="F52" s="47"/>
      <c r="G52" s="31"/>
      <c r="H52" s="34">
        <f>SUM(H46:H51)</f>
        <v>477.1</v>
      </c>
      <c r="I52" s="35"/>
      <c r="J52" s="36"/>
      <c r="K52" s="36"/>
      <c r="L52" s="36"/>
      <c r="M52" s="36"/>
      <c r="N52" s="62">
        <f>SUM(N46:N51)</f>
        <v>5580.89</v>
      </c>
    </row>
    <row r="53" spans="1:14" ht="23.1" customHeight="1" thickBot="1">
      <c r="A53" s="95" t="str">
        <f>A42</f>
        <v>ул.Сосновая д.13а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ht="23.1" customHeight="1" thickBot="1">
      <c r="A54" s="86" t="s">
        <v>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ht="23.1" customHeight="1">
      <c r="A55" s="4"/>
      <c r="B55" s="83" t="s">
        <v>25</v>
      </c>
      <c r="C55" s="84"/>
      <c r="D55" s="84"/>
      <c r="E55" s="84"/>
      <c r="F55" s="84"/>
      <c r="G55" s="84"/>
      <c r="H55" s="85"/>
      <c r="I55" s="80" t="s">
        <v>28</v>
      </c>
      <c r="J55" s="81"/>
      <c r="K55" s="81"/>
      <c r="L55" s="81"/>
      <c r="M55" s="81"/>
      <c r="N55" s="81"/>
    </row>
    <row r="56" spans="1:14" ht="23.1" customHeight="1" thickBot="1">
      <c r="A56" s="5" t="s">
        <v>1</v>
      </c>
      <c r="B56" s="89" t="s">
        <v>2</v>
      </c>
      <c r="C56" s="89"/>
      <c r="D56" s="89"/>
      <c r="E56" s="89"/>
      <c r="F56" s="89"/>
      <c r="G56" s="6" t="s">
        <v>3</v>
      </c>
      <c r="H56" s="7" t="s">
        <v>4</v>
      </c>
      <c r="I56" s="91" t="s">
        <v>2</v>
      </c>
      <c r="J56" s="91"/>
      <c r="K56" s="91"/>
      <c r="L56" s="91"/>
      <c r="M56" s="91"/>
      <c r="N56" s="49" t="s">
        <v>4</v>
      </c>
    </row>
    <row r="57" spans="1:14" ht="23.1" customHeight="1">
      <c r="A57" s="9" t="s">
        <v>16</v>
      </c>
      <c r="B57" s="10"/>
      <c r="C57" s="65"/>
      <c r="D57" s="65"/>
      <c r="E57" s="65"/>
      <c r="F57" s="65"/>
      <c r="G57" s="66"/>
      <c r="H57" s="14"/>
      <c r="I57" s="15" t="s">
        <v>29</v>
      </c>
      <c r="J57" s="16"/>
      <c r="K57" s="16"/>
      <c r="L57" s="16"/>
      <c r="M57" s="16"/>
      <c r="N57" s="17">
        <v>4200.8900000000003</v>
      </c>
    </row>
    <row r="58" spans="1:14" ht="23.1" customHeight="1">
      <c r="A58" s="9"/>
      <c r="B58" s="10"/>
      <c r="C58" s="11"/>
      <c r="D58" s="11"/>
      <c r="E58" s="11"/>
      <c r="F58" s="56"/>
      <c r="G58" s="10"/>
      <c r="H58" s="14"/>
      <c r="I58" s="22" t="s">
        <v>30</v>
      </c>
      <c r="J58" s="23"/>
      <c r="K58" s="23"/>
      <c r="L58" s="23"/>
      <c r="M58" s="23"/>
      <c r="N58" s="24">
        <v>460</v>
      </c>
    </row>
    <row r="59" spans="1:14" ht="23.1" customHeight="1">
      <c r="A59" s="9"/>
      <c r="B59" s="10"/>
      <c r="C59" s="11"/>
      <c r="D59" s="11"/>
      <c r="E59" s="11"/>
      <c r="F59" s="20"/>
      <c r="G59" s="21"/>
      <c r="H59" s="14"/>
      <c r="I59" s="22" t="s">
        <v>31</v>
      </c>
      <c r="J59" s="23"/>
      <c r="K59" s="23"/>
      <c r="L59" s="23"/>
      <c r="M59" s="23"/>
      <c r="N59" s="24">
        <v>120</v>
      </c>
    </row>
    <row r="60" spans="1:14" ht="23.1" customHeight="1">
      <c r="A60" s="9"/>
      <c r="B60" s="10"/>
      <c r="C60" s="11"/>
      <c r="D60" s="11"/>
      <c r="E60" s="11"/>
      <c r="F60" s="56"/>
      <c r="G60" s="10"/>
      <c r="H60" s="14"/>
      <c r="I60" s="27" t="s">
        <v>33</v>
      </c>
      <c r="J60" s="11"/>
      <c r="K60" s="11"/>
      <c r="L60" s="11"/>
      <c r="M60" s="11"/>
      <c r="N60" s="28">
        <f>930.75+1491.2</f>
        <v>2421.9499999999998</v>
      </c>
    </row>
    <row r="61" spans="1:14" ht="23.1" customHeight="1" thickBot="1">
      <c r="A61" s="26"/>
      <c r="B61" s="10"/>
      <c r="C61" s="11"/>
      <c r="D61" s="11"/>
      <c r="E61" s="12"/>
      <c r="F61" s="12"/>
      <c r="G61" s="13"/>
      <c r="H61" s="40"/>
      <c r="I61" s="63"/>
      <c r="J61" s="23"/>
      <c r="K61" s="23"/>
      <c r="L61" s="23"/>
      <c r="M61" s="23"/>
      <c r="N61" s="64"/>
    </row>
    <row r="62" spans="1:14" ht="23.1" customHeight="1" thickBot="1">
      <c r="A62" s="30"/>
      <c r="B62" s="31"/>
      <c r="C62" s="32"/>
      <c r="D62" s="32"/>
      <c r="E62" s="32"/>
      <c r="F62" s="47"/>
      <c r="G62" s="31"/>
      <c r="H62" s="34">
        <f>SUM(H57:H61)</f>
        <v>0</v>
      </c>
      <c r="I62" s="35"/>
      <c r="J62" s="36"/>
      <c r="K62" s="36"/>
      <c r="L62" s="36"/>
      <c r="M62" s="36"/>
      <c r="N62" s="62">
        <f>SUM(N57:N61)</f>
        <v>7202.84</v>
      </c>
    </row>
    <row r="63" spans="1:14" ht="23.1" customHeight="1" thickBot="1">
      <c r="A63" s="95" t="str">
        <f>A53</f>
        <v>ул.Сосновая д.13а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ht="23.1" customHeight="1" thickBot="1">
      <c r="A64" s="86" t="s">
        <v>0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8"/>
    </row>
    <row r="65" spans="1:15" ht="23.1" customHeight="1">
      <c r="A65" s="4"/>
      <c r="B65" s="83" t="s">
        <v>25</v>
      </c>
      <c r="C65" s="84"/>
      <c r="D65" s="84"/>
      <c r="E65" s="84"/>
      <c r="F65" s="84"/>
      <c r="G65" s="84"/>
      <c r="H65" s="85"/>
      <c r="I65" s="80" t="s">
        <v>28</v>
      </c>
      <c r="J65" s="81"/>
      <c r="K65" s="81"/>
      <c r="L65" s="81"/>
      <c r="M65" s="81"/>
      <c r="N65" s="81"/>
    </row>
    <row r="66" spans="1:15" ht="23.1" customHeight="1" thickBot="1">
      <c r="A66" s="5" t="s">
        <v>1</v>
      </c>
      <c r="B66" s="89" t="s">
        <v>2</v>
      </c>
      <c r="C66" s="89"/>
      <c r="D66" s="89"/>
      <c r="E66" s="89"/>
      <c r="F66" s="89"/>
      <c r="G66" s="6" t="s">
        <v>3</v>
      </c>
      <c r="H66" s="7" t="s">
        <v>4</v>
      </c>
      <c r="I66" s="90" t="s">
        <v>2</v>
      </c>
      <c r="J66" s="90"/>
      <c r="K66" s="90"/>
      <c r="L66" s="90"/>
      <c r="M66" s="90"/>
      <c r="N66" s="8" t="s">
        <v>4</v>
      </c>
    </row>
    <row r="67" spans="1:15" ht="23.1" customHeight="1">
      <c r="A67" s="9" t="s">
        <v>17</v>
      </c>
      <c r="B67" s="10" t="s">
        <v>38</v>
      </c>
      <c r="C67" s="11"/>
      <c r="D67" s="11"/>
      <c r="E67" s="11"/>
      <c r="F67" s="20"/>
      <c r="G67" s="21"/>
      <c r="H67" s="14">
        <f>106.68+499.06</f>
        <v>605.74</v>
      </c>
      <c r="I67" s="15" t="s">
        <v>29</v>
      </c>
      <c r="J67" s="16"/>
      <c r="K67" s="16"/>
      <c r="L67" s="16"/>
      <c r="M67" s="16"/>
      <c r="N67" s="17">
        <v>4200.8900000000003</v>
      </c>
    </row>
    <row r="68" spans="1:15" ht="23.1" customHeight="1">
      <c r="A68" s="9"/>
      <c r="B68" s="10"/>
      <c r="C68" s="11"/>
      <c r="D68" s="11"/>
      <c r="E68" s="12"/>
      <c r="F68" s="12"/>
      <c r="G68" s="13"/>
      <c r="H68" s="40"/>
      <c r="I68" s="22" t="s">
        <v>30</v>
      </c>
      <c r="J68" s="23"/>
      <c r="K68" s="23"/>
      <c r="L68" s="23"/>
      <c r="M68" s="23"/>
      <c r="N68" s="24">
        <v>460</v>
      </c>
    </row>
    <row r="69" spans="1:15" ht="23.1" customHeight="1">
      <c r="A69" s="9"/>
      <c r="B69" s="10"/>
      <c r="C69" s="11"/>
      <c r="D69" s="11"/>
      <c r="E69" s="12"/>
      <c r="F69" s="12"/>
      <c r="G69" s="40"/>
      <c r="H69" s="42"/>
      <c r="I69" s="22" t="s">
        <v>31</v>
      </c>
      <c r="J69" s="23"/>
      <c r="K69" s="23"/>
      <c r="L69" s="23"/>
      <c r="M69" s="23"/>
      <c r="N69" s="24">
        <v>120</v>
      </c>
    </row>
    <row r="70" spans="1:15" ht="23.1" customHeight="1">
      <c r="A70" s="9"/>
      <c r="B70" s="10"/>
      <c r="C70" s="11"/>
      <c r="D70" s="11"/>
      <c r="E70" s="12"/>
      <c r="F70" s="12"/>
      <c r="G70" s="40"/>
      <c r="H70" s="42"/>
      <c r="I70" s="27" t="s">
        <v>33</v>
      </c>
      <c r="J70" s="11"/>
      <c r="K70" s="11"/>
      <c r="L70" s="11"/>
      <c r="M70" s="11"/>
      <c r="N70" s="28">
        <f>1697.47</f>
        <v>1697.47</v>
      </c>
    </row>
    <row r="71" spans="1:15" ht="23.1" customHeight="1" thickBot="1">
      <c r="A71" s="9"/>
      <c r="B71" s="10"/>
      <c r="C71" s="11"/>
      <c r="D71" s="11"/>
      <c r="E71" s="12"/>
      <c r="F71" s="12"/>
      <c r="G71" s="40"/>
      <c r="H71" s="67"/>
      <c r="I71" s="46"/>
      <c r="J71" s="23"/>
      <c r="K71" s="23"/>
      <c r="L71" s="23"/>
      <c r="M71" s="23"/>
      <c r="N71" s="42"/>
    </row>
    <row r="72" spans="1:15" ht="23.1" customHeight="1" thickBot="1">
      <c r="A72" s="30"/>
      <c r="B72" s="31"/>
      <c r="C72" s="32"/>
      <c r="D72" s="32"/>
      <c r="E72" s="32"/>
      <c r="F72" s="47"/>
      <c r="G72" s="31"/>
      <c r="H72" s="34">
        <f>SUM(H67:H68)</f>
        <v>605.74</v>
      </c>
      <c r="I72" s="35"/>
      <c r="J72" s="36"/>
      <c r="K72" s="36"/>
      <c r="L72" s="36"/>
      <c r="M72" s="36"/>
      <c r="N72" s="62">
        <f>SUM(N67:N71)</f>
        <v>6478.3600000000006</v>
      </c>
    </row>
    <row r="73" spans="1:15" ht="23.1" customHeight="1" thickBot="1">
      <c r="A73" s="95" t="str">
        <f>A63</f>
        <v>ул.Сосновая д.13а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5" ht="23.1" customHeight="1" thickBot="1">
      <c r="A74" s="86" t="s">
        <v>0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8"/>
    </row>
    <row r="75" spans="1:15" ht="23.1" customHeight="1">
      <c r="A75" s="4"/>
      <c r="B75" s="83" t="s">
        <v>25</v>
      </c>
      <c r="C75" s="84"/>
      <c r="D75" s="84"/>
      <c r="E75" s="84"/>
      <c r="F75" s="84"/>
      <c r="G75" s="84"/>
      <c r="H75" s="85"/>
      <c r="I75" s="80" t="s">
        <v>28</v>
      </c>
      <c r="J75" s="81"/>
      <c r="K75" s="81"/>
      <c r="L75" s="81"/>
      <c r="M75" s="81"/>
      <c r="N75" s="81"/>
    </row>
    <row r="76" spans="1:15" ht="23.1" customHeight="1" thickBot="1">
      <c r="A76" s="5" t="s">
        <v>1</v>
      </c>
      <c r="B76" s="89" t="s">
        <v>2</v>
      </c>
      <c r="C76" s="89"/>
      <c r="D76" s="89"/>
      <c r="E76" s="89"/>
      <c r="F76" s="89"/>
      <c r="G76" s="6" t="s">
        <v>3</v>
      </c>
      <c r="H76" s="7" t="s">
        <v>4</v>
      </c>
      <c r="I76" s="90" t="s">
        <v>2</v>
      </c>
      <c r="J76" s="90"/>
      <c r="K76" s="90"/>
      <c r="L76" s="90"/>
      <c r="M76" s="90"/>
      <c r="N76" s="8" t="s">
        <v>4</v>
      </c>
    </row>
    <row r="77" spans="1:15" ht="23.1" customHeight="1">
      <c r="A77" s="9" t="s">
        <v>18</v>
      </c>
      <c r="B77" s="10" t="s">
        <v>37</v>
      </c>
      <c r="C77" s="11"/>
      <c r="D77" s="11"/>
      <c r="E77" s="12"/>
      <c r="F77" s="12"/>
      <c r="G77" s="13"/>
      <c r="H77" s="14">
        <v>2221.02</v>
      </c>
      <c r="I77" s="15" t="s">
        <v>29</v>
      </c>
      <c r="J77" s="16"/>
      <c r="K77" s="16"/>
      <c r="L77" s="16"/>
      <c r="M77" s="16"/>
      <c r="N77" s="17">
        <v>4200.8900000000003</v>
      </c>
    </row>
    <row r="78" spans="1:15" ht="23.1" customHeight="1">
      <c r="A78" s="9"/>
      <c r="B78" s="10" t="s">
        <v>35</v>
      </c>
      <c r="C78" s="11"/>
      <c r="D78" s="11"/>
      <c r="E78" s="12"/>
      <c r="F78" s="12"/>
      <c r="G78" s="13"/>
      <c r="H78" s="14">
        <v>639.91</v>
      </c>
      <c r="I78" s="22" t="s">
        <v>30</v>
      </c>
      <c r="J78" s="23"/>
      <c r="K78" s="23"/>
      <c r="L78" s="23"/>
      <c r="M78" s="23"/>
      <c r="N78" s="24">
        <v>460</v>
      </c>
      <c r="O78" s="68"/>
    </row>
    <row r="79" spans="1:15" ht="23.1" customHeight="1">
      <c r="A79" s="9"/>
      <c r="B79" s="10"/>
      <c r="C79" s="11"/>
      <c r="D79" s="11"/>
      <c r="E79" s="11"/>
      <c r="F79" s="11"/>
      <c r="G79" s="13"/>
      <c r="H79" s="40"/>
      <c r="I79" s="22" t="s">
        <v>31</v>
      </c>
      <c r="J79" s="23"/>
      <c r="K79" s="23"/>
      <c r="L79" s="23"/>
      <c r="M79" s="23"/>
      <c r="N79" s="24">
        <v>120</v>
      </c>
      <c r="O79" s="68"/>
    </row>
    <row r="80" spans="1:15" ht="23.1" customHeight="1">
      <c r="A80" s="9"/>
      <c r="B80" s="10"/>
      <c r="C80" s="11"/>
      <c r="D80" s="11"/>
      <c r="E80" s="11"/>
      <c r="F80" s="11"/>
      <c r="G80" s="13"/>
      <c r="H80" s="40"/>
      <c r="I80" s="27" t="s">
        <v>33</v>
      </c>
      <c r="J80" s="23"/>
      <c r="K80" s="23"/>
      <c r="L80" s="23"/>
      <c r="M80" s="23"/>
      <c r="N80" s="28">
        <f>1930.75</f>
        <v>1930.75</v>
      </c>
      <c r="O80" s="68"/>
    </row>
    <row r="81" spans="1:15" ht="23.1" customHeight="1">
      <c r="A81" s="9"/>
      <c r="B81" s="10"/>
      <c r="C81" s="11"/>
      <c r="D81" s="11"/>
      <c r="E81" s="11"/>
      <c r="F81" s="11"/>
      <c r="G81" s="13"/>
      <c r="H81" s="40"/>
      <c r="I81" s="27" t="s">
        <v>41</v>
      </c>
      <c r="J81" s="11"/>
      <c r="K81" s="11"/>
      <c r="L81" s="11"/>
      <c r="M81" s="11"/>
      <c r="N81" s="28">
        <v>6119.73</v>
      </c>
      <c r="O81" s="68"/>
    </row>
    <row r="82" spans="1:15" ht="23.1" customHeight="1">
      <c r="A82" s="9"/>
      <c r="B82" s="10"/>
      <c r="C82" s="11"/>
      <c r="D82" s="11"/>
      <c r="E82" s="11"/>
      <c r="F82" s="11"/>
      <c r="G82" s="13"/>
      <c r="H82" s="40"/>
      <c r="I82" s="11" t="s">
        <v>43</v>
      </c>
      <c r="J82" s="11"/>
      <c r="K82" s="11"/>
      <c r="L82" s="11"/>
      <c r="M82" s="11"/>
      <c r="N82" s="57">
        <v>912.32</v>
      </c>
      <c r="O82" s="68"/>
    </row>
    <row r="83" spans="1:15" ht="23.1" customHeight="1" thickBot="1">
      <c r="A83" s="26"/>
      <c r="B83" s="10"/>
      <c r="C83" s="11"/>
      <c r="D83" s="11"/>
      <c r="E83" s="11"/>
      <c r="F83" s="11"/>
      <c r="G83" s="13"/>
      <c r="H83" s="40"/>
      <c r="I83" s="69" t="s">
        <v>42</v>
      </c>
      <c r="J83" s="65"/>
      <c r="K83" s="65"/>
      <c r="L83" s="65"/>
      <c r="M83" s="79"/>
      <c r="N83" s="25">
        <f>2*912.32</f>
        <v>1824.64</v>
      </c>
    </row>
    <row r="84" spans="1:15" ht="23.1" customHeight="1" thickBot="1">
      <c r="A84" s="30"/>
      <c r="B84" s="31"/>
      <c r="C84" s="32"/>
      <c r="D84" s="32"/>
      <c r="E84" s="32"/>
      <c r="F84" s="47"/>
      <c r="G84" s="31"/>
      <c r="H84" s="34">
        <f>SUM(H77:H83)</f>
        <v>2860.93</v>
      </c>
      <c r="I84" s="35"/>
      <c r="J84" s="36"/>
      <c r="K84" s="36"/>
      <c r="L84" s="36"/>
      <c r="M84" s="36"/>
      <c r="N84" s="62">
        <f>SUM(N77:N83)</f>
        <v>15568.329999999998</v>
      </c>
    </row>
    <row r="85" spans="1:15" ht="23.1" customHeight="1" thickBot="1">
      <c r="A85" s="95" t="str">
        <f>A73</f>
        <v>ул.Сосновая д.13а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</row>
    <row r="86" spans="1:15" ht="23.1" customHeight="1" thickBot="1">
      <c r="A86" s="86" t="s">
        <v>0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8"/>
    </row>
    <row r="87" spans="1:15" ht="23.1" customHeight="1">
      <c r="A87" s="4"/>
      <c r="B87" s="83" t="s">
        <v>25</v>
      </c>
      <c r="C87" s="84"/>
      <c r="D87" s="84"/>
      <c r="E87" s="84"/>
      <c r="F87" s="84"/>
      <c r="G87" s="84"/>
      <c r="H87" s="85"/>
      <c r="I87" s="80" t="s">
        <v>28</v>
      </c>
      <c r="J87" s="81"/>
      <c r="K87" s="81"/>
      <c r="L87" s="81"/>
      <c r="M87" s="81"/>
      <c r="N87" s="81"/>
    </row>
    <row r="88" spans="1:15" ht="23.1" customHeight="1" thickBot="1">
      <c r="A88" s="5" t="s">
        <v>1</v>
      </c>
      <c r="B88" s="89" t="s">
        <v>2</v>
      </c>
      <c r="C88" s="89"/>
      <c r="D88" s="89"/>
      <c r="E88" s="89"/>
      <c r="F88" s="89"/>
      <c r="G88" s="6" t="s">
        <v>3</v>
      </c>
      <c r="H88" s="7" t="s">
        <v>4</v>
      </c>
      <c r="I88" s="90" t="s">
        <v>2</v>
      </c>
      <c r="J88" s="90"/>
      <c r="K88" s="90"/>
      <c r="L88" s="90"/>
      <c r="M88" s="90"/>
      <c r="N88" s="8" t="s">
        <v>4</v>
      </c>
    </row>
    <row r="89" spans="1:15" ht="23.1" customHeight="1">
      <c r="A89" s="9" t="s">
        <v>19</v>
      </c>
      <c r="B89" s="10" t="s">
        <v>46</v>
      </c>
      <c r="C89" s="11"/>
      <c r="D89" s="11"/>
      <c r="E89" s="11"/>
      <c r="F89" s="20"/>
      <c r="G89" s="21"/>
      <c r="H89" s="14">
        <f>11956.7+34597.63</f>
        <v>46554.33</v>
      </c>
      <c r="I89" s="15" t="s">
        <v>29</v>
      </c>
      <c r="J89" s="16"/>
      <c r="K89" s="16"/>
      <c r="L89" s="16"/>
      <c r="M89" s="16"/>
      <c r="N89" s="17">
        <v>4200.8900000000003</v>
      </c>
    </row>
    <row r="90" spans="1:15" ht="23.1" customHeight="1">
      <c r="A90" s="9"/>
      <c r="B90" s="10"/>
      <c r="C90" s="11"/>
      <c r="D90" s="11"/>
      <c r="E90" s="11"/>
      <c r="F90" s="20"/>
      <c r="G90" s="21"/>
      <c r="H90" s="14"/>
      <c r="I90" s="22" t="s">
        <v>30</v>
      </c>
      <c r="J90" s="23"/>
      <c r="K90" s="23"/>
      <c r="L90" s="23"/>
      <c r="M90" s="23"/>
      <c r="N90" s="24">
        <v>460</v>
      </c>
    </row>
    <row r="91" spans="1:15" ht="23.1" customHeight="1">
      <c r="A91" s="26"/>
      <c r="B91" s="10"/>
      <c r="C91" s="11"/>
      <c r="D91" s="11"/>
      <c r="E91" s="11"/>
      <c r="F91" s="11"/>
      <c r="G91" s="13"/>
      <c r="H91" s="40"/>
      <c r="I91" s="22" t="s">
        <v>31</v>
      </c>
      <c r="J91" s="23"/>
      <c r="K91" s="23"/>
      <c r="L91" s="23"/>
      <c r="M91" s="23"/>
      <c r="N91" s="24">
        <v>120</v>
      </c>
    </row>
    <row r="92" spans="1:15" ht="23.1" customHeight="1">
      <c r="A92" s="26"/>
      <c r="B92" s="10"/>
      <c r="C92" s="11"/>
      <c r="D92" s="11"/>
      <c r="E92" s="11"/>
      <c r="F92" s="11"/>
      <c r="G92" s="13"/>
      <c r="H92" s="40"/>
      <c r="I92" s="44" t="s">
        <v>44</v>
      </c>
      <c r="J92" s="11"/>
      <c r="K92" s="11"/>
      <c r="L92" s="11"/>
      <c r="M92" s="29"/>
      <c r="N92" s="57">
        <v>1292</v>
      </c>
    </row>
    <row r="93" spans="1:15" ht="23.1" customHeight="1">
      <c r="A93" s="26"/>
      <c r="B93" s="10"/>
      <c r="C93" s="11"/>
      <c r="D93" s="11"/>
      <c r="E93" s="11"/>
      <c r="F93" s="11"/>
      <c r="G93" s="13"/>
      <c r="H93" s="40"/>
      <c r="I93" s="27" t="s">
        <v>45</v>
      </c>
      <c r="J93" s="11"/>
      <c r="K93" s="11"/>
      <c r="L93" s="11"/>
      <c r="M93" s="18"/>
      <c r="N93" s="43">
        <v>1292</v>
      </c>
    </row>
    <row r="94" spans="1:15" ht="23.1" customHeight="1" thickBot="1">
      <c r="A94" s="26"/>
      <c r="B94" s="10"/>
      <c r="C94" s="11"/>
      <c r="D94" s="11"/>
      <c r="E94" s="11"/>
      <c r="F94" s="11"/>
      <c r="G94" s="13"/>
      <c r="H94" s="40"/>
      <c r="I94" s="46"/>
      <c r="J94" s="23"/>
      <c r="K94" s="23"/>
      <c r="L94" s="23"/>
      <c r="M94" s="23"/>
      <c r="N94" s="42"/>
    </row>
    <row r="95" spans="1:15" ht="23.1" customHeight="1" thickBot="1">
      <c r="A95" s="30"/>
      <c r="B95" s="31"/>
      <c r="C95" s="32"/>
      <c r="D95" s="32"/>
      <c r="E95" s="32"/>
      <c r="F95" s="47"/>
      <c r="G95" s="31"/>
      <c r="H95" s="34">
        <f>SUM(H89:H94)</f>
        <v>46554.33</v>
      </c>
      <c r="I95" s="35"/>
      <c r="J95" s="36"/>
      <c r="K95" s="36"/>
      <c r="L95" s="36"/>
      <c r="M95" s="37"/>
      <c r="N95" s="38">
        <f>SUM(N89:N94)</f>
        <v>7364.89</v>
      </c>
    </row>
    <row r="96" spans="1:15" ht="23.1" customHeight="1" thickBot="1">
      <c r="A96" s="95" t="str">
        <f>A85</f>
        <v>ул.Сосновая д.13а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</row>
    <row r="97" spans="1:18" ht="23.1" customHeight="1" thickBot="1">
      <c r="A97" s="86" t="s">
        <v>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8"/>
    </row>
    <row r="98" spans="1:18" ht="23.1" customHeight="1">
      <c r="A98" s="4"/>
      <c r="B98" s="83" t="s">
        <v>25</v>
      </c>
      <c r="C98" s="84"/>
      <c r="D98" s="84"/>
      <c r="E98" s="84"/>
      <c r="F98" s="84"/>
      <c r="G98" s="84"/>
      <c r="H98" s="85"/>
      <c r="I98" s="80" t="s">
        <v>28</v>
      </c>
      <c r="J98" s="81"/>
      <c r="K98" s="81"/>
      <c r="L98" s="81"/>
      <c r="M98" s="81"/>
      <c r="N98" s="81"/>
    </row>
    <row r="99" spans="1:18" ht="23.1" customHeight="1" thickBot="1">
      <c r="A99" s="5" t="s">
        <v>1</v>
      </c>
      <c r="B99" s="89" t="s">
        <v>2</v>
      </c>
      <c r="C99" s="89"/>
      <c r="D99" s="89"/>
      <c r="E99" s="89"/>
      <c r="F99" s="89"/>
      <c r="G99" s="6" t="s">
        <v>3</v>
      </c>
      <c r="H99" s="7" t="s">
        <v>4</v>
      </c>
      <c r="I99" s="90" t="s">
        <v>2</v>
      </c>
      <c r="J99" s="90"/>
      <c r="K99" s="90"/>
      <c r="L99" s="90"/>
      <c r="M99" s="90"/>
      <c r="N99" s="8" t="s">
        <v>4</v>
      </c>
    </row>
    <row r="100" spans="1:18" ht="23.1" customHeight="1">
      <c r="A100" s="9" t="s">
        <v>20</v>
      </c>
      <c r="B100" s="10" t="s">
        <v>34</v>
      </c>
      <c r="C100" s="11"/>
      <c r="D100" s="11"/>
      <c r="E100" s="11"/>
      <c r="F100" s="20"/>
      <c r="G100" s="21"/>
      <c r="H100" s="14">
        <v>480.7</v>
      </c>
      <c r="I100" s="15" t="s">
        <v>29</v>
      </c>
      <c r="J100" s="16"/>
      <c r="K100" s="16"/>
      <c r="L100" s="16"/>
      <c r="M100" s="16"/>
      <c r="N100" s="17">
        <v>4200.8900000000003</v>
      </c>
      <c r="Q100" s="68"/>
    </row>
    <row r="101" spans="1:18" ht="23.1" customHeight="1">
      <c r="A101" s="9"/>
      <c r="B101" s="10"/>
      <c r="C101" s="11"/>
      <c r="D101" s="11"/>
      <c r="E101" s="12"/>
      <c r="F101" s="12"/>
      <c r="G101" s="13"/>
      <c r="H101" s="40"/>
      <c r="I101" s="22" t="s">
        <v>30</v>
      </c>
      <c r="J101" s="23"/>
      <c r="K101" s="23"/>
      <c r="L101" s="23"/>
      <c r="M101" s="23"/>
      <c r="N101" s="24">
        <v>460</v>
      </c>
    </row>
    <row r="102" spans="1:18" ht="23.1" customHeight="1">
      <c r="A102" s="26"/>
      <c r="B102" s="10"/>
      <c r="C102" s="11"/>
      <c r="D102" s="11"/>
      <c r="E102" s="11"/>
      <c r="F102" s="11"/>
      <c r="G102" s="13"/>
      <c r="H102" s="40"/>
      <c r="I102" s="22" t="s">
        <v>31</v>
      </c>
      <c r="J102" s="23"/>
      <c r="K102" s="23"/>
      <c r="L102" s="23"/>
      <c r="M102" s="23"/>
      <c r="N102" s="24">
        <v>120</v>
      </c>
    </row>
    <row r="103" spans="1:18" ht="23.1" customHeight="1">
      <c r="A103" s="26"/>
      <c r="B103" s="10"/>
      <c r="C103" s="11"/>
      <c r="D103" s="11"/>
      <c r="E103" s="11"/>
      <c r="F103" s="11"/>
      <c r="G103" s="13"/>
      <c r="H103" s="40"/>
      <c r="I103" s="22" t="s">
        <v>32</v>
      </c>
      <c r="J103" s="23"/>
      <c r="K103" s="23"/>
      <c r="L103" s="23"/>
      <c r="M103" s="23"/>
      <c r="N103" s="24">
        <v>800</v>
      </c>
    </row>
    <row r="104" spans="1:18" ht="23.1" customHeight="1">
      <c r="A104" s="26"/>
      <c r="B104" s="10"/>
      <c r="C104" s="11"/>
      <c r="D104" s="11"/>
      <c r="E104" s="12"/>
      <c r="F104" s="12"/>
      <c r="G104" s="13"/>
      <c r="H104" s="40"/>
      <c r="I104" s="27" t="s">
        <v>33</v>
      </c>
      <c r="J104" s="11"/>
      <c r="K104" s="11"/>
      <c r="L104" s="11"/>
      <c r="M104" s="11"/>
      <c r="N104" s="45">
        <f>4*930.75+547.39</f>
        <v>4270.3900000000003</v>
      </c>
    </row>
    <row r="105" spans="1:18" ht="23.1" customHeight="1" thickBot="1">
      <c r="A105" s="26"/>
      <c r="B105" s="10"/>
      <c r="C105" s="11"/>
      <c r="D105" s="11"/>
      <c r="E105" s="12"/>
      <c r="F105" s="12"/>
      <c r="G105" s="13"/>
      <c r="H105" s="40"/>
      <c r="I105" s="27" t="s">
        <v>47</v>
      </c>
      <c r="J105" s="11"/>
      <c r="K105" s="11"/>
      <c r="L105" s="11"/>
      <c r="M105" s="11"/>
      <c r="N105" s="42">
        <f>745.6</f>
        <v>745.6</v>
      </c>
    </row>
    <row r="106" spans="1:18" ht="23.1" customHeight="1" thickBot="1">
      <c r="A106" s="30"/>
      <c r="B106" s="31"/>
      <c r="C106" s="32"/>
      <c r="D106" s="32"/>
      <c r="E106" s="32"/>
      <c r="F106" s="47"/>
      <c r="G106" s="31"/>
      <c r="H106" s="34">
        <f>SUM(H100:H105)</f>
        <v>480.7</v>
      </c>
      <c r="I106" s="35"/>
      <c r="J106" s="36"/>
      <c r="K106" s="36"/>
      <c r="L106" s="36"/>
      <c r="M106" s="37"/>
      <c r="N106" s="38">
        <f>SUM(N100:N105)</f>
        <v>10596.880000000001</v>
      </c>
    </row>
    <row r="107" spans="1:18" ht="23.1" customHeight="1" thickBot="1">
      <c r="A107" s="95" t="str">
        <f>A96</f>
        <v>ул.Сосновая д.13а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</row>
    <row r="108" spans="1:18" ht="23.1" customHeight="1" thickBot="1">
      <c r="A108" s="86" t="s">
        <v>0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8"/>
    </row>
    <row r="109" spans="1:18" ht="23.1" customHeight="1">
      <c r="A109" s="4"/>
      <c r="B109" s="83" t="s">
        <v>25</v>
      </c>
      <c r="C109" s="84"/>
      <c r="D109" s="84"/>
      <c r="E109" s="84"/>
      <c r="F109" s="84"/>
      <c r="G109" s="84"/>
      <c r="H109" s="85"/>
      <c r="I109" s="80" t="s">
        <v>28</v>
      </c>
      <c r="J109" s="81"/>
      <c r="K109" s="81"/>
      <c r="L109" s="81"/>
      <c r="M109" s="81"/>
      <c r="N109" s="81"/>
    </row>
    <row r="110" spans="1:18" ht="23.1" customHeight="1" thickBot="1">
      <c r="A110" s="5" t="s">
        <v>1</v>
      </c>
      <c r="B110" s="89" t="s">
        <v>2</v>
      </c>
      <c r="C110" s="89"/>
      <c r="D110" s="89"/>
      <c r="E110" s="89"/>
      <c r="F110" s="89"/>
      <c r="G110" s="6" t="s">
        <v>3</v>
      </c>
      <c r="H110" s="7" t="s">
        <v>4</v>
      </c>
      <c r="I110" s="90" t="s">
        <v>2</v>
      </c>
      <c r="J110" s="90"/>
      <c r="K110" s="90"/>
      <c r="L110" s="90"/>
      <c r="M110" s="90"/>
      <c r="N110" s="8" t="s">
        <v>4</v>
      </c>
    </row>
    <row r="111" spans="1:18" ht="23.1" customHeight="1">
      <c r="A111" s="9" t="s">
        <v>21</v>
      </c>
      <c r="B111" s="10" t="s">
        <v>35</v>
      </c>
      <c r="C111" s="11"/>
      <c r="D111" s="11"/>
      <c r="E111" s="12"/>
      <c r="F111" s="12"/>
      <c r="G111" s="13"/>
      <c r="H111" s="14">
        <v>639.91</v>
      </c>
      <c r="I111" s="15" t="s">
        <v>29</v>
      </c>
      <c r="J111" s="16"/>
      <c r="K111" s="16"/>
      <c r="L111" s="16"/>
      <c r="M111" s="16"/>
      <c r="N111" s="17">
        <v>4200.8900000000003</v>
      </c>
      <c r="R111" s="68"/>
    </row>
    <row r="112" spans="1:18" ht="23.1" customHeight="1">
      <c r="A112" s="9"/>
      <c r="B112" s="10"/>
      <c r="C112" s="11"/>
      <c r="D112" s="11"/>
      <c r="E112" s="12"/>
      <c r="F112" s="12"/>
      <c r="G112" s="13"/>
      <c r="H112" s="14"/>
      <c r="I112" s="22" t="s">
        <v>30</v>
      </c>
      <c r="J112" s="23"/>
      <c r="K112" s="23"/>
      <c r="L112" s="23"/>
      <c r="M112" s="23"/>
      <c r="N112" s="24">
        <v>460</v>
      </c>
    </row>
    <row r="113" spans="1:14" ht="23.1" customHeight="1">
      <c r="A113" s="9"/>
      <c r="B113" s="10"/>
      <c r="C113" s="11"/>
      <c r="D113" s="11"/>
      <c r="E113" s="12"/>
      <c r="F113" s="12"/>
      <c r="G113" s="13"/>
      <c r="H113" s="40"/>
      <c r="I113" s="22" t="s">
        <v>31</v>
      </c>
      <c r="J113" s="23"/>
      <c r="K113" s="23"/>
      <c r="L113" s="23"/>
      <c r="M113" s="23"/>
      <c r="N113" s="24">
        <v>120</v>
      </c>
    </row>
    <row r="114" spans="1:14" ht="23.1" customHeight="1">
      <c r="A114" s="9"/>
      <c r="B114" s="10"/>
      <c r="C114" s="11"/>
      <c r="D114" s="11"/>
      <c r="E114" s="12"/>
      <c r="F114" s="12"/>
      <c r="G114" s="13"/>
      <c r="H114" s="40"/>
      <c r="I114" s="22" t="s">
        <v>32</v>
      </c>
      <c r="J114" s="23"/>
      <c r="K114" s="23"/>
      <c r="L114" s="23"/>
      <c r="M114" s="23"/>
      <c r="N114" s="24">
        <v>800</v>
      </c>
    </row>
    <row r="115" spans="1:14" ht="23.1" customHeight="1">
      <c r="A115" s="9"/>
      <c r="B115" s="10"/>
      <c r="C115" s="11"/>
      <c r="D115" s="11"/>
      <c r="E115" s="12"/>
      <c r="F115" s="12"/>
      <c r="G115" s="13"/>
      <c r="H115" s="40"/>
      <c r="I115" s="27" t="s">
        <v>33</v>
      </c>
      <c r="J115" s="11"/>
      <c r="K115" s="11"/>
      <c r="L115" s="11"/>
      <c r="M115" s="11"/>
      <c r="N115" s="45">
        <f>1930.75</f>
        <v>1930.75</v>
      </c>
    </row>
    <row r="116" spans="1:14" ht="23.1" customHeight="1" thickBot="1">
      <c r="A116" s="26"/>
      <c r="B116" s="10"/>
      <c r="C116" s="11"/>
      <c r="D116" s="11"/>
      <c r="E116" s="11"/>
      <c r="F116" s="11"/>
      <c r="G116" s="13"/>
      <c r="H116" s="40"/>
      <c r="I116" s="27" t="s">
        <v>47</v>
      </c>
      <c r="J116" s="23"/>
      <c r="K116" s="23"/>
      <c r="L116" s="23"/>
      <c r="M116" s="23"/>
      <c r="N116" s="42">
        <f>745.6*2</f>
        <v>1491.2</v>
      </c>
    </row>
    <row r="117" spans="1:14" ht="23.1" customHeight="1" thickBot="1">
      <c r="A117" s="30"/>
      <c r="B117" s="31"/>
      <c r="C117" s="32"/>
      <c r="D117" s="32"/>
      <c r="E117" s="32"/>
      <c r="F117" s="47"/>
      <c r="G117" s="31"/>
      <c r="H117" s="34">
        <f>SUM(H111:H116)</f>
        <v>639.91</v>
      </c>
      <c r="I117" s="35"/>
      <c r="J117" s="36"/>
      <c r="K117" s="36"/>
      <c r="L117" s="36"/>
      <c r="M117" s="37"/>
      <c r="N117" s="38">
        <f>SUM(N111:N116)</f>
        <v>9002.84</v>
      </c>
    </row>
    <row r="118" spans="1:14" ht="23.1" customHeight="1" thickBot="1">
      <c r="A118" s="95" t="str">
        <f>A107</f>
        <v>ул.Сосновая д.13а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</row>
    <row r="119" spans="1:14" ht="23.1" customHeight="1" thickBot="1">
      <c r="A119" s="86" t="s">
        <v>0</v>
      </c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8"/>
    </row>
    <row r="120" spans="1:14" ht="23.1" customHeight="1">
      <c r="A120" s="4"/>
      <c r="B120" s="83" t="s">
        <v>25</v>
      </c>
      <c r="C120" s="84"/>
      <c r="D120" s="84"/>
      <c r="E120" s="84"/>
      <c r="F120" s="84"/>
      <c r="G120" s="84"/>
      <c r="H120" s="85"/>
      <c r="I120" s="80" t="s">
        <v>28</v>
      </c>
      <c r="J120" s="81"/>
      <c r="K120" s="81"/>
      <c r="L120" s="81"/>
      <c r="M120" s="81"/>
      <c r="N120" s="81"/>
    </row>
    <row r="121" spans="1:14" ht="23.1" customHeight="1" thickBot="1">
      <c r="A121" s="5" t="s">
        <v>1</v>
      </c>
      <c r="B121" s="89" t="s">
        <v>2</v>
      </c>
      <c r="C121" s="89"/>
      <c r="D121" s="89"/>
      <c r="E121" s="89"/>
      <c r="F121" s="89"/>
      <c r="G121" s="6" t="s">
        <v>3</v>
      </c>
      <c r="H121" s="7" t="s">
        <v>4</v>
      </c>
      <c r="I121" s="90" t="s">
        <v>2</v>
      </c>
      <c r="J121" s="90"/>
      <c r="K121" s="90"/>
      <c r="L121" s="90"/>
      <c r="M121" s="90"/>
      <c r="N121" s="70" t="s">
        <v>4</v>
      </c>
    </row>
    <row r="122" spans="1:14" ht="23.1" customHeight="1">
      <c r="A122" s="9" t="s">
        <v>22</v>
      </c>
      <c r="B122" s="10" t="s">
        <v>34</v>
      </c>
      <c r="C122" s="11"/>
      <c r="D122" s="11"/>
      <c r="E122" s="11"/>
      <c r="F122" s="20"/>
      <c r="G122" s="21"/>
      <c r="H122" s="14"/>
      <c r="I122" s="15" t="s">
        <v>29</v>
      </c>
      <c r="J122" s="16"/>
      <c r="K122" s="16"/>
      <c r="L122" s="16"/>
      <c r="M122" s="16"/>
      <c r="N122" s="17">
        <v>4200.8900000000003</v>
      </c>
    </row>
    <row r="123" spans="1:14" ht="23.1" customHeight="1">
      <c r="A123" s="9"/>
      <c r="B123" s="10"/>
      <c r="C123" s="11"/>
      <c r="D123" s="11"/>
      <c r="E123" s="11"/>
      <c r="F123" s="11"/>
      <c r="G123" s="13"/>
      <c r="H123" s="40"/>
      <c r="I123" s="22" t="s">
        <v>30</v>
      </c>
      <c r="J123" s="23"/>
      <c r="K123" s="23"/>
      <c r="L123" s="23"/>
      <c r="M123" s="23"/>
      <c r="N123" s="24">
        <v>460</v>
      </c>
    </row>
    <row r="124" spans="1:14" ht="23.1" customHeight="1">
      <c r="A124" s="9"/>
      <c r="B124" s="10"/>
      <c r="C124" s="11"/>
      <c r="D124" s="11"/>
      <c r="E124" s="11"/>
      <c r="F124" s="11"/>
      <c r="G124" s="40"/>
      <c r="H124" s="56"/>
      <c r="I124" s="22" t="s">
        <v>31</v>
      </c>
      <c r="J124" s="23"/>
      <c r="K124" s="23"/>
      <c r="L124" s="23"/>
      <c r="M124" s="23"/>
      <c r="N124" s="24">
        <v>120</v>
      </c>
    </row>
    <row r="125" spans="1:14" ht="23.1" customHeight="1">
      <c r="A125" s="9"/>
      <c r="B125" s="10"/>
      <c r="C125" s="11"/>
      <c r="D125" s="11"/>
      <c r="E125" s="11"/>
      <c r="F125" s="11"/>
      <c r="G125" s="40"/>
      <c r="H125" s="56"/>
      <c r="I125" s="22" t="s">
        <v>32</v>
      </c>
      <c r="J125" s="23"/>
      <c r="K125" s="23"/>
      <c r="L125" s="23"/>
      <c r="M125" s="23"/>
      <c r="N125" s="24">
        <v>800</v>
      </c>
    </row>
    <row r="126" spans="1:14" ht="23.1" customHeight="1">
      <c r="A126" s="9"/>
      <c r="B126" s="10"/>
      <c r="C126" s="11"/>
      <c r="D126" s="11"/>
      <c r="E126" s="11"/>
      <c r="F126" s="11"/>
      <c r="G126" s="40"/>
      <c r="H126" s="56"/>
      <c r="I126" s="22"/>
      <c r="J126" s="23"/>
      <c r="K126" s="23"/>
      <c r="L126" s="23"/>
      <c r="M126" s="23"/>
      <c r="N126" s="24"/>
    </row>
    <row r="127" spans="1:14" ht="23.1" customHeight="1" thickBot="1">
      <c r="A127" s="9"/>
      <c r="B127" s="10"/>
      <c r="C127" s="11"/>
      <c r="D127" s="11"/>
      <c r="E127" s="11"/>
      <c r="F127" s="11"/>
      <c r="G127" s="40"/>
      <c r="H127" s="56"/>
      <c r="I127" s="27"/>
      <c r="J127" s="11"/>
      <c r="K127" s="11"/>
      <c r="L127" s="11"/>
      <c r="M127" s="11"/>
      <c r="N127" s="71"/>
    </row>
    <row r="128" spans="1:14" ht="23.1" customHeight="1" thickBot="1">
      <c r="A128" s="30"/>
      <c r="B128" s="31"/>
      <c r="C128" s="32"/>
      <c r="D128" s="32"/>
      <c r="E128" s="32"/>
      <c r="F128" s="47"/>
      <c r="G128" s="31"/>
      <c r="H128" s="34">
        <f>SUM(H122:H123)</f>
        <v>0</v>
      </c>
      <c r="I128" s="35"/>
      <c r="J128" s="36"/>
      <c r="K128" s="36"/>
      <c r="L128" s="36"/>
      <c r="M128" s="36"/>
      <c r="N128" s="62">
        <f>SUM(N122:N127)</f>
        <v>5580.89</v>
      </c>
    </row>
    <row r="129" spans="1:14" ht="23.1" customHeight="1">
      <c r="E129" s="98" t="s">
        <v>8</v>
      </c>
      <c r="F129" s="98"/>
      <c r="G129" s="98"/>
      <c r="H129" s="72">
        <f>H128+H117+H106+H95+H84+H72+H62+H52+H41+H31+H10+H21</f>
        <v>58645.96</v>
      </c>
      <c r="K129" s="99" t="s">
        <v>8</v>
      </c>
      <c r="L129" s="99"/>
      <c r="M129" s="99"/>
      <c r="N129" s="73">
        <f>N128+N117+N106+N95+N84+N72+N62+N52+N41+N31+N10+N21</f>
        <v>89699.48</v>
      </c>
    </row>
    <row r="130" spans="1:14" ht="23.1" customHeight="1"/>
    <row r="131" spans="1:14" ht="23.1" customHeight="1"/>
    <row r="132" spans="1:14" ht="23.1" customHeight="1"/>
    <row r="133" spans="1:14" ht="23.1" customHeight="1">
      <c r="A133" s="96" t="s">
        <v>5</v>
      </c>
      <c r="B133" s="96"/>
      <c r="C133" s="96"/>
      <c r="D133" s="96"/>
      <c r="E133" s="96"/>
      <c r="F133" s="96"/>
      <c r="G133" s="96"/>
      <c r="H133" s="96"/>
      <c r="I133" s="96"/>
      <c r="J133" s="96"/>
      <c r="K133" s="96"/>
    </row>
    <row r="134" spans="1:14" ht="23.1" customHeight="1">
      <c r="A134" s="96" t="s">
        <v>10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</row>
    <row r="135" spans="1:14" ht="23.1" customHeight="1">
      <c r="A135" s="96" t="s">
        <v>36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</row>
    <row r="136" spans="1:14" ht="23.1" customHeight="1">
      <c r="A136" s="96" t="s">
        <v>27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6"/>
    </row>
    <row r="137" spans="1:14" ht="23.1" customHeight="1">
      <c r="A137" s="75"/>
      <c r="B137" s="76"/>
      <c r="C137" s="76"/>
      <c r="D137" s="76"/>
      <c r="E137" s="76"/>
      <c r="F137" s="76"/>
      <c r="G137" s="74"/>
      <c r="H137" s="74"/>
    </row>
    <row r="138" spans="1:14" ht="23.1" customHeight="1">
      <c r="A138" s="75"/>
      <c r="B138" s="93" t="s">
        <v>6</v>
      </c>
      <c r="C138" s="93"/>
      <c r="D138" s="94" t="s">
        <v>7</v>
      </c>
      <c r="E138" s="94"/>
      <c r="F138" s="94" t="s">
        <v>23</v>
      </c>
      <c r="G138" s="94"/>
      <c r="H138" s="97" t="s">
        <v>24</v>
      </c>
      <c r="I138" s="97"/>
      <c r="J138" s="77"/>
    </row>
    <row r="139" spans="1:14" ht="23.1" customHeight="1">
      <c r="A139" s="75"/>
      <c r="B139" s="93"/>
      <c r="C139" s="93"/>
      <c r="D139" s="94"/>
      <c r="E139" s="94"/>
      <c r="F139" s="94"/>
      <c r="G139" s="94"/>
      <c r="H139" s="97"/>
      <c r="I139" s="97"/>
      <c r="J139" s="77"/>
    </row>
    <row r="140" spans="1:14" ht="23.1" customHeight="1">
      <c r="A140" s="78" t="s">
        <v>26</v>
      </c>
      <c r="B140" s="92">
        <v>247928.12</v>
      </c>
      <c r="C140" s="92"/>
      <c r="D140" s="92">
        <v>237594</v>
      </c>
      <c r="E140" s="92"/>
      <c r="F140" s="92">
        <f>H129+N129-12*120</f>
        <v>146905.44</v>
      </c>
      <c r="G140" s="92"/>
      <c r="H140" s="92">
        <f>D140-F140</f>
        <v>90688.56</v>
      </c>
      <c r="I140" s="92"/>
      <c r="K140" s="68"/>
    </row>
    <row r="142" spans="1:14"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</row>
  </sheetData>
  <mergeCells count="87">
    <mergeCell ref="B142:K142"/>
    <mergeCell ref="F140:G140"/>
    <mergeCell ref="F138:G139"/>
    <mergeCell ref="A136:K136"/>
    <mergeCell ref="H138:I139"/>
    <mergeCell ref="A134:K134"/>
    <mergeCell ref="A135:K135"/>
    <mergeCell ref="E129:G129"/>
    <mergeCell ref="K129:M129"/>
    <mergeCell ref="B120:H120"/>
    <mergeCell ref="I88:M88"/>
    <mergeCell ref="B87:H87"/>
    <mergeCell ref="I87:N87"/>
    <mergeCell ref="A85:N85"/>
    <mergeCell ref="I109:N109"/>
    <mergeCell ref="A133:K133"/>
    <mergeCell ref="B109:H109"/>
    <mergeCell ref="B110:F110"/>
    <mergeCell ref="B76:F76"/>
    <mergeCell ref="I75:N75"/>
    <mergeCell ref="A119:N119"/>
    <mergeCell ref="I120:N120"/>
    <mergeCell ref="I110:M110"/>
    <mergeCell ref="A118:N118"/>
    <mergeCell ref="A97:N97"/>
    <mergeCell ref="A86:N86"/>
    <mergeCell ref="A96:N96"/>
    <mergeCell ref="B88:F88"/>
    <mergeCell ref="B121:F121"/>
    <mergeCell ref="I121:M121"/>
    <mergeCell ref="B98:H98"/>
    <mergeCell ref="A108:N108"/>
    <mergeCell ref="A63:N63"/>
    <mergeCell ref="B65:H65"/>
    <mergeCell ref="A64:N64"/>
    <mergeCell ref="A73:N73"/>
    <mergeCell ref="I65:N65"/>
    <mergeCell ref="I76:M76"/>
    <mergeCell ref="I98:N98"/>
    <mergeCell ref="A53:N53"/>
    <mergeCell ref="A43:N43"/>
    <mergeCell ref="I56:M56"/>
    <mergeCell ref="B44:H44"/>
    <mergeCell ref="B56:F56"/>
    <mergeCell ref="B66:F66"/>
    <mergeCell ref="I66:M66"/>
    <mergeCell ref="B75:H75"/>
    <mergeCell ref="A74:N74"/>
    <mergeCell ref="B55:H55"/>
    <mergeCell ref="I55:N55"/>
    <mergeCell ref="B140:C140"/>
    <mergeCell ref="H140:I140"/>
    <mergeCell ref="D140:E140"/>
    <mergeCell ref="B138:C139"/>
    <mergeCell ref="D138:E139"/>
    <mergeCell ref="B99:F99"/>
    <mergeCell ref="A107:N107"/>
    <mergeCell ref="I99:M99"/>
    <mergeCell ref="I35:M35"/>
    <mergeCell ref="A54:N54"/>
    <mergeCell ref="I45:M45"/>
    <mergeCell ref="I13:N13"/>
    <mergeCell ref="I34:N34"/>
    <mergeCell ref="I24:N24"/>
    <mergeCell ref="A33:N33"/>
    <mergeCell ref="B13:H13"/>
    <mergeCell ref="B24:H24"/>
    <mergeCell ref="I25:M25"/>
    <mergeCell ref="A32:C32"/>
    <mergeCell ref="B34:H34"/>
    <mergeCell ref="A11:C11"/>
    <mergeCell ref="B45:F45"/>
    <mergeCell ref="B25:F25"/>
    <mergeCell ref="A22:C22"/>
    <mergeCell ref="B14:F14"/>
    <mergeCell ref="B35:F35"/>
    <mergeCell ref="A42:N42"/>
    <mergeCell ref="I44:N44"/>
    <mergeCell ref="A1:C1"/>
    <mergeCell ref="B3:H3"/>
    <mergeCell ref="A12:N12"/>
    <mergeCell ref="B4:F4"/>
    <mergeCell ref="A2:N2"/>
    <mergeCell ref="I3:N3"/>
    <mergeCell ref="I4:M4"/>
    <mergeCell ref="I14:M14"/>
    <mergeCell ref="A23:N23"/>
  </mergeCells>
  <phoneticPr fontId="2" type="noConversion"/>
  <pageMargins left="0.18" right="0.17" top="0.17" bottom="0.16" header="0.5" footer="0.5"/>
  <pageSetup paperSize="9" scale="47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Сосновая 13а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2015-03-12T11:30:06Z</cp:lastPrinted>
  <dcterms:created xsi:type="dcterms:W3CDTF">2013-02-05T05:42:12Z</dcterms:created>
  <dcterms:modified xsi:type="dcterms:W3CDTF">2019-05-05T15:53:34Z</dcterms:modified>
</cp:coreProperties>
</file>