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мсомольская 1" sheetId="3" r:id="rId1"/>
  </sheets>
  <calcPr calcId="114210"/>
</workbook>
</file>

<file path=xl/calcChain.xml><?xml version="1.0" encoding="utf-8"?>
<calcChain xmlns="http://schemas.openxmlformats.org/spreadsheetml/2006/main">
  <c r="N149" i="3"/>
  <c r="N150"/>
  <c r="N125"/>
  <c r="N135"/>
  <c r="H15"/>
  <c r="H21"/>
  <c r="H29"/>
  <c r="H35"/>
  <c r="H42"/>
  <c r="H47"/>
  <c r="H55"/>
  <c r="H68"/>
  <c r="H78"/>
  <c r="H88"/>
  <c r="H100"/>
  <c r="H113"/>
  <c r="H126"/>
  <c r="H138"/>
  <c r="H151"/>
  <c r="H152"/>
  <c r="N15"/>
  <c r="N29"/>
  <c r="N42"/>
  <c r="N55"/>
  <c r="N65"/>
  <c r="N68"/>
  <c r="N76"/>
  <c r="N78"/>
  <c r="N86"/>
  <c r="N88"/>
  <c r="N98"/>
  <c r="N100"/>
  <c r="N108"/>
  <c r="N113"/>
  <c r="N124"/>
  <c r="N126"/>
  <c r="N138"/>
  <c r="N151"/>
  <c r="N152"/>
  <c r="F163"/>
  <c r="H163"/>
</calcChain>
</file>

<file path=xl/sharedStrings.xml><?xml version="1.0" encoding="utf-8"?>
<sst xmlns="http://schemas.openxmlformats.org/spreadsheetml/2006/main" count="236" uniqueCount="55">
  <si>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</si>
  <si>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</si>
  <si>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</si>
  <si>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</si>
  <si>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</si>
  <si>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</si>
  <si>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</si>
  <si>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</si>
  <si>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</si>
  <si>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1</t>
  </si>
  <si>
    <t>февраль</t>
  </si>
  <si>
    <t>март</t>
  </si>
  <si>
    <t>по начислению, поступлению, затратам  средств</t>
  </si>
  <si>
    <t>остаток (+) /перерасход(-)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</si>
  <si>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</si>
  <si>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</si>
  <si>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</si>
  <si>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</si>
  <si>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</si>
  <si>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</si>
  <si>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</si>
  <si>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</si>
  <si>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</si>
  <si>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</si>
  <si>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</si>
  <si>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</si>
  <si>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1  по ул.Комсомольская</t>
  </si>
  <si>
    <t>ремонт и обслуживание внутридомового инж.оборудования</t>
  </si>
  <si>
    <t>поступление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</si>
  <si>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</si>
  <si>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</si>
  <si>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</si>
  <si>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электрической энергии</t>
  </si>
  <si>
    <t>устранение течи ХВС</t>
  </si>
  <si>
    <t>восстановление освещения, замена ламп</t>
  </si>
  <si>
    <t>прочистка канализации</t>
  </si>
  <si>
    <t>устранение течи хвс</t>
  </si>
  <si>
    <t>прочистка фильтра</t>
  </si>
  <si>
    <t>ревизия эл.щитов</t>
  </si>
  <si>
    <t xml:space="preserve">по текущему  ремонту </t>
  </si>
  <si>
    <t>прочистка вентиляции</t>
  </si>
  <si>
    <t>замена автоматов</t>
  </si>
  <si>
    <t>ремонт выхода на кровлю</t>
  </si>
  <si>
    <t>ремонт вент.шахт</t>
  </si>
  <si>
    <t>ремонт радиатора</t>
  </si>
  <si>
    <t>установка информ.досок</t>
  </si>
  <si>
    <t>установка инф.досок, нумерация подъездов</t>
  </si>
  <si>
    <t>замена части стояка хвс</t>
  </si>
  <si>
    <t>прочиска вентиляции</t>
  </si>
  <si>
    <t>ремонт труб отопления</t>
  </si>
  <si>
    <t>ремонт туб отопления и хвс, замена радиаторов</t>
  </si>
  <si>
    <t>установка двери</t>
  </si>
  <si>
    <t>подвал</t>
  </si>
  <si>
    <t>ремонт ящика под песок, ремонт подв.дверей</t>
  </si>
  <si>
    <t>восстановление теплоснабжения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</si>
</sst>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6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9" xfId="1" applyNumberFormat="1" applyFont="1" applyBorder="1"/>
    <xf numFmtId="0" fontId="3" fillId="0" borderId="0" xfId="1" applyFont="1" applyBorder="1"/>
    <xf numFmtId="0" fontId="3" fillId="0" borderId="10" xfId="1" applyFont="1" applyBorder="1"/>
    <xf numFmtId="2" fontId="3" fillId="0" borderId="11" xfId="1" applyNumberFormat="1" applyFont="1" applyFill="1" applyBorder="1"/>
    <xf numFmtId="0" fontId="3" fillId="0" borderId="12" xfId="1" applyFont="1" applyBorder="1"/>
    <xf numFmtId="0" fontId="3" fillId="0" borderId="13" xfId="1" applyFont="1" applyBorder="1"/>
    <xf numFmtId="0" fontId="5" fillId="0" borderId="7" xfId="1" applyFont="1" applyBorder="1"/>
    <xf numFmtId="0" fontId="5" fillId="0" borderId="14" xfId="1" applyFont="1" applyBorder="1"/>
    <xf numFmtId="2" fontId="5" fillId="0" borderId="15" xfId="1" applyNumberFormat="1" applyFont="1" applyBorder="1"/>
    <xf numFmtId="0" fontId="5" fillId="0" borderId="10" xfId="1" applyFont="1" applyBorder="1"/>
    <xf numFmtId="0" fontId="5" fillId="0" borderId="16" xfId="1" applyFont="1" applyBorder="1"/>
    <xf numFmtId="2" fontId="5" fillId="0" borderId="17" xfId="1" applyNumberFormat="1" applyFont="1" applyBorder="1"/>
    <xf numFmtId="0" fontId="3" fillId="0" borderId="10" xfId="1" applyFont="1" applyBorder="1" applyAlignment="1">
      <alignment horizontal="right"/>
    </xf>
    <xf numFmtId="0" fontId="5" fillId="0" borderId="18" xfId="1" applyFont="1" applyBorder="1"/>
    <xf numFmtId="0" fontId="5" fillId="0" borderId="10" xfId="1" applyFont="1" applyBorder="1" applyAlignment="1">
      <alignment horizontal="right"/>
    </xf>
    <xf numFmtId="2" fontId="5" fillId="0" borderId="0" xfId="1" applyNumberFormat="1" applyFont="1" applyBorder="1"/>
    <xf numFmtId="0" fontId="5" fillId="0" borderId="3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1" xfId="1" applyFont="1" applyBorder="1"/>
    <xf numFmtId="0" fontId="3" fillId="0" borderId="24" xfId="1" applyFont="1" applyBorder="1"/>
    <xf numFmtId="0" fontId="5" fillId="0" borderId="14" xfId="1" applyFont="1" applyFill="1" applyBorder="1"/>
    <xf numFmtId="0" fontId="5" fillId="0" borderId="8" xfId="1" applyFont="1" applyFill="1" applyBorder="1"/>
    <xf numFmtId="2" fontId="5" fillId="0" borderId="8" xfId="1" applyNumberFormat="1" applyFont="1" applyBorder="1"/>
    <xf numFmtId="0" fontId="5" fillId="0" borderId="0" xfId="1" applyFont="1" applyFill="1" applyBorder="1"/>
    <xf numFmtId="2" fontId="5" fillId="0" borderId="9" xfId="1" applyNumberFormat="1" applyFont="1" applyFill="1" applyBorder="1"/>
    <xf numFmtId="2" fontId="5" fillId="0" borderId="8" xfId="1" applyNumberFormat="1" applyFont="1" applyFill="1" applyBorder="1"/>
    <xf numFmtId="2" fontId="5" fillId="0" borderId="25" xfId="1" applyNumberFormat="1" applyFont="1" applyBorder="1"/>
    <xf numFmtId="2" fontId="3" fillId="0" borderId="26" xfId="1" applyNumberFormat="1" applyFont="1" applyBorder="1"/>
    <xf numFmtId="2" fontId="4" fillId="0" borderId="0" xfId="0" applyNumberFormat="1" applyFont="1"/>
    <xf numFmtId="0" fontId="3" fillId="0" borderId="27" xfId="1" applyFont="1" applyBorder="1"/>
    <xf numFmtId="0" fontId="3" fillId="0" borderId="14" xfId="1" applyFont="1" applyBorder="1"/>
    <xf numFmtId="2" fontId="3" fillId="0" borderId="25" xfId="1" applyNumberFormat="1" applyFont="1" applyFill="1" applyBorder="1"/>
    <xf numFmtId="2" fontId="7" fillId="0" borderId="28" xfId="0" applyNumberFormat="1" applyFont="1" applyBorder="1"/>
    <xf numFmtId="2" fontId="7" fillId="0" borderId="29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8" xfId="0" applyFont="1" applyFill="1" applyBorder="1" applyAlignment="1">
      <alignment horizontal="center" vertical="center" wrapText="1"/>
    </xf>
    <xf numFmtId="0" fontId="5" fillId="0" borderId="10" xfId="1" applyFont="1" applyFill="1" applyBorder="1"/>
    <xf numFmtId="2" fontId="5" fillId="0" borderId="15" xfId="1" applyNumberFormat="1" applyFont="1" applyFill="1" applyBorder="1"/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/>
    <xf numFmtId="2" fontId="5" fillId="0" borderId="25" xfId="1" applyNumberFormat="1" applyFont="1" applyFill="1" applyBorder="1"/>
    <xf numFmtId="2" fontId="5" fillId="0" borderId="32" xfId="1" applyNumberFormat="1" applyFont="1" applyFill="1" applyBorder="1"/>
    <xf numFmtId="0" fontId="3" fillId="0" borderId="0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wrapText="1"/>
    </xf>
    <xf numFmtId="0" fontId="3" fillId="2" borderId="40" xfId="1" applyFont="1" applyFill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3" fillId="2" borderId="46" xfId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2" borderId="4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 wrapText="1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topLeftCell="A142" zoomScale="75" zoomScaleNormal="75" zoomScaleSheetLayoutView="75" workbookViewId="0">
      <selection activeCell="N150" sqref="N150"/>
    </sheetView>
  </sheetViews>
  <sheetFormatPr defaultRowHeight="16.5"/>
  <cols>
    <col min="1" max="1" width="23.85546875" style="3" customWidth="1"/>
    <col min="2" max="5" width="9.140625" style="3"/>
    <col min="6" max="6" width="12.5703125" style="3" customWidth="1"/>
    <col min="7" max="7" width="9.140625" style="3"/>
    <col min="8" max="8" width="12.28515625" style="3" customWidth="1"/>
    <col min="9" max="10" width="9.140625" style="3"/>
    <col min="11" max="11" width="11.28515625" style="3" customWidth="1"/>
    <col min="12" max="12" width="11.42578125" style="3" customWidth="1"/>
    <col min="13" max="13" width="19" style="3" customWidth="1"/>
    <col min="14" max="14" width="12.7109375" style="3" customWidth="1"/>
    <col min="15" max="17" width="9.140625" style="3"/>
    <col min="18" max="18" width="9.85546875" style="3" bestFit="1" customWidth="1"/>
    <col min="19" max="16384" width="9.140625" style="3"/>
  </cols>
  <sheetData>
    <row r="1" spans="1:14" ht="23.1" customHeight="1" thickBot="1">
      <c r="A1" s="76" t="s">
        <v>9</v>
      </c>
      <c r="B1" s="76"/>
      <c r="C1" s="7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 thickBot="1">
      <c r="A2" s="77" t="s">
        <v>0</v>
      </c>
      <c r="B2" s="78"/>
      <c r="C2" s="78"/>
      <c r="D2" s="78"/>
      <c r="E2" s="78"/>
      <c r="F2" s="78"/>
      <c r="G2" s="78"/>
      <c r="H2" s="78"/>
      <c r="I2" s="84"/>
      <c r="J2" s="84"/>
      <c r="K2" s="84"/>
      <c r="L2" s="84"/>
      <c r="M2" s="84"/>
      <c r="N2" s="85"/>
    </row>
    <row r="3" spans="1:14" ht="23.1" customHeight="1">
      <c r="A3" s="4"/>
      <c r="B3" s="67" t="s">
        <v>24</v>
      </c>
      <c r="C3" s="68"/>
      <c r="D3" s="68"/>
      <c r="E3" s="68"/>
      <c r="F3" s="68"/>
      <c r="G3" s="68"/>
      <c r="H3" s="68"/>
      <c r="I3" s="80" t="s">
        <v>27</v>
      </c>
      <c r="J3" s="71"/>
      <c r="K3" s="71"/>
      <c r="L3" s="71"/>
      <c r="M3" s="71"/>
      <c r="N3" s="81"/>
    </row>
    <row r="4" spans="1:14" ht="23.1" customHeight="1" thickBot="1">
      <c r="A4" s="5" t="s">
        <v>1</v>
      </c>
      <c r="B4" s="75" t="s">
        <v>2</v>
      </c>
      <c r="C4" s="75"/>
      <c r="D4" s="75"/>
      <c r="E4" s="75"/>
      <c r="F4" s="75"/>
      <c r="G4" s="6" t="s">
        <v>3</v>
      </c>
      <c r="H4" s="58" t="s">
        <v>4</v>
      </c>
      <c r="I4" s="82" t="s">
        <v>2</v>
      </c>
      <c r="J4" s="83"/>
      <c r="K4" s="83"/>
      <c r="L4" s="83"/>
      <c r="M4" s="83"/>
      <c r="N4" s="59" t="s">
        <v>4</v>
      </c>
    </row>
    <row r="5" spans="1:14" ht="23.1" customHeight="1">
      <c r="A5" s="9" t="s">
        <v>8</v>
      </c>
      <c r="B5" s="10"/>
      <c r="C5" s="11"/>
      <c r="D5" s="11"/>
      <c r="E5" s="12"/>
      <c r="F5" s="12"/>
      <c r="G5" s="13"/>
      <c r="H5" s="42"/>
      <c r="I5" s="47" t="s">
        <v>29</v>
      </c>
      <c r="J5" s="14"/>
      <c r="K5" s="14"/>
      <c r="L5" s="14"/>
      <c r="M5" s="15"/>
      <c r="N5" s="16">
        <v>8906.9</v>
      </c>
    </row>
    <row r="6" spans="1:14" ht="23.1" customHeight="1">
      <c r="A6" s="19"/>
      <c r="B6" s="10" t="s">
        <v>38</v>
      </c>
      <c r="C6" s="11"/>
      <c r="D6" s="11"/>
      <c r="E6" s="12"/>
      <c r="F6" s="12"/>
      <c r="G6" s="13"/>
      <c r="H6" s="42">
        <v>639.91</v>
      </c>
      <c r="I6" s="47" t="s">
        <v>30</v>
      </c>
      <c r="J6" s="14"/>
      <c r="K6" s="14"/>
      <c r="L6" s="14"/>
      <c r="M6" s="15"/>
      <c r="N6" s="48">
        <v>460</v>
      </c>
    </row>
    <row r="7" spans="1:14" ht="23.1" customHeight="1">
      <c r="A7" s="19"/>
      <c r="B7" s="10" t="s">
        <v>34</v>
      </c>
      <c r="C7" s="11"/>
      <c r="D7" s="11"/>
      <c r="E7" s="11"/>
      <c r="F7" s="22"/>
      <c r="G7" s="23"/>
      <c r="H7" s="39">
        <v>805.78</v>
      </c>
      <c r="I7" s="47" t="s">
        <v>31</v>
      </c>
      <c r="J7" s="14"/>
      <c r="K7" s="14"/>
      <c r="L7" s="14"/>
      <c r="M7" s="15"/>
      <c r="N7" s="48">
        <v>120</v>
      </c>
    </row>
    <row r="8" spans="1:14" ht="23.1" customHeight="1">
      <c r="A8" s="19"/>
      <c r="B8" s="10"/>
      <c r="C8" s="11"/>
      <c r="D8" s="11"/>
      <c r="E8" s="11"/>
      <c r="F8" s="22"/>
      <c r="G8" s="23"/>
      <c r="H8" s="39"/>
      <c r="I8" s="47" t="s">
        <v>32</v>
      </c>
      <c r="J8" s="14"/>
      <c r="K8" s="14"/>
      <c r="L8" s="14"/>
      <c r="M8" s="25"/>
      <c r="N8" s="48">
        <v>800</v>
      </c>
    </row>
    <row r="9" spans="1:14" ht="23.1" customHeight="1">
      <c r="A9" s="19"/>
      <c r="B9" s="10"/>
      <c r="C9" s="11"/>
      <c r="D9" s="11"/>
      <c r="E9" s="11"/>
      <c r="F9" s="22"/>
      <c r="G9" s="23"/>
      <c r="H9" s="39"/>
      <c r="I9" s="20" t="s">
        <v>35</v>
      </c>
      <c r="J9" s="11"/>
      <c r="K9" s="11"/>
      <c r="L9" s="11"/>
      <c r="M9" s="27"/>
      <c r="N9" s="60">
        <v>1745.6</v>
      </c>
    </row>
    <row r="10" spans="1:14" ht="23.1" customHeight="1">
      <c r="A10" s="19"/>
      <c r="B10" s="10"/>
      <c r="C10" s="11"/>
      <c r="D10" s="11"/>
      <c r="E10" s="11"/>
      <c r="F10" s="22"/>
      <c r="G10" s="23"/>
      <c r="H10" s="39"/>
      <c r="I10" s="20" t="s">
        <v>37</v>
      </c>
      <c r="J10" s="11"/>
      <c r="K10" s="11"/>
      <c r="L10" s="11"/>
      <c r="M10" s="27"/>
      <c r="N10" s="60">
        <v>912.32</v>
      </c>
    </row>
    <row r="11" spans="1:14" ht="23.1" customHeight="1">
      <c r="A11" s="19"/>
      <c r="B11" s="10"/>
      <c r="C11" s="11"/>
      <c r="D11" s="11"/>
      <c r="E11" s="11"/>
      <c r="F11" s="22"/>
      <c r="G11" s="23"/>
      <c r="H11" s="39"/>
      <c r="I11" s="20" t="s">
        <v>36</v>
      </c>
      <c r="J11" s="11"/>
      <c r="K11" s="11"/>
      <c r="L11" s="11"/>
      <c r="M11" s="27"/>
      <c r="N11" s="60">
        <v>2736.96</v>
      </c>
    </row>
    <row r="12" spans="1:14" ht="23.1" customHeight="1">
      <c r="A12" s="19"/>
      <c r="B12" s="10"/>
      <c r="C12" s="11"/>
      <c r="D12" s="11"/>
      <c r="E12" s="11"/>
      <c r="F12" s="22"/>
      <c r="G12" s="23"/>
      <c r="H12" s="39"/>
      <c r="I12" s="20" t="s">
        <v>40</v>
      </c>
      <c r="J12" s="11"/>
      <c r="K12" s="11"/>
      <c r="L12" s="11"/>
      <c r="M12" s="27"/>
      <c r="N12" s="60">
        <v>768.42</v>
      </c>
    </row>
    <row r="13" spans="1:14" ht="23.1" customHeight="1">
      <c r="A13" s="19"/>
      <c r="B13" s="10"/>
      <c r="C13" s="11"/>
      <c r="D13" s="11"/>
      <c r="E13" s="11"/>
      <c r="F13" s="22"/>
      <c r="G13" s="23"/>
      <c r="H13" s="39"/>
      <c r="I13" s="20"/>
      <c r="J13" s="11"/>
      <c r="K13" s="11"/>
      <c r="L13" s="11"/>
      <c r="M13" s="27"/>
      <c r="N13" s="48"/>
    </row>
    <row r="14" spans="1:14" ht="23.1" customHeight="1" thickBot="1">
      <c r="A14" s="19"/>
      <c r="B14" s="10"/>
      <c r="C14" s="11"/>
      <c r="D14" s="11"/>
      <c r="E14" s="11"/>
      <c r="F14" s="22"/>
      <c r="G14" s="23"/>
      <c r="H14" s="39"/>
      <c r="I14" s="20"/>
      <c r="J14" s="11"/>
      <c r="K14" s="11"/>
      <c r="L14" s="11"/>
      <c r="M14" s="22"/>
      <c r="N14" s="60"/>
    </row>
    <row r="15" spans="1:14" ht="23.1" customHeight="1" thickBot="1">
      <c r="A15" s="29"/>
      <c r="B15" s="30"/>
      <c r="C15" s="31"/>
      <c r="D15" s="31"/>
      <c r="E15" s="31"/>
      <c r="F15" s="32"/>
      <c r="G15" s="30"/>
      <c r="H15" s="33">
        <f>SUM(H5:H14)</f>
        <v>1445.69</v>
      </c>
      <c r="I15" s="34"/>
      <c r="J15" s="35"/>
      <c r="K15" s="35"/>
      <c r="L15" s="35"/>
      <c r="M15" s="36"/>
      <c r="N15" s="44">
        <f>SUM(N5:N14)</f>
        <v>16450.199999999997</v>
      </c>
    </row>
    <row r="16" spans="1:14" ht="23.1" customHeight="1"/>
    <row r="17" spans="1:14" ht="23.1" customHeight="1" thickBot="1">
      <c r="A17" s="76" t="s">
        <v>9</v>
      </c>
      <c r="B17" s="76"/>
      <c r="C17" s="76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ht="23.1" customHeight="1" thickBot="1">
      <c r="A18" s="77" t="s">
        <v>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</row>
    <row r="19" spans="1:14" ht="23.1" customHeight="1">
      <c r="A19" s="4"/>
      <c r="B19" s="67" t="s">
        <v>24</v>
      </c>
      <c r="C19" s="68"/>
      <c r="D19" s="68"/>
      <c r="E19" s="68"/>
      <c r="F19" s="68"/>
      <c r="G19" s="68"/>
      <c r="H19" s="68"/>
      <c r="I19" s="80" t="s">
        <v>27</v>
      </c>
      <c r="J19" s="71"/>
      <c r="K19" s="71"/>
      <c r="L19" s="71"/>
      <c r="M19" s="71"/>
      <c r="N19" s="81"/>
    </row>
    <row r="20" spans="1:14" ht="23.1" customHeight="1" thickBot="1">
      <c r="A20" s="5" t="s">
        <v>1</v>
      </c>
      <c r="B20" s="75" t="s">
        <v>2</v>
      </c>
      <c r="C20" s="75"/>
      <c r="D20" s="75"/>
      <c r="E20" s="75"/>
      <c r="F20" s="75"/>
      <c r="G20" s="6" t="s">
        <v>3</v>
      </c>
      <c r="H20" s="58" t="s">
        <v>4</v>
      </c>
      <c r="I20" s="82" t="s">
        <v>2</v>
      </c>
      <c r="J20" s="83"/>
      <c r="K20" s="83"/>
      <c r="L20" s="83"/>
      <c r="M20" s="83"/>
      <c r="N20" s="59" t="s">
        <v>4</v>
      </c>
    </row>
    <row r="21" spans="1:14" ht="23.1" customHeight="1">
      <c r="A21" s="9" t="s">
        <v>10</v>
      </c>
      <c r="B21" s="10" t="s">
        <v>34</v>
      </c>
      <c r="C21" s="11"/>
      <c r="D21" s="11"/>
      <c r="E21" s="12"/>
      <c r="F21" s="12"/>
      <c r="G21" s="13"/>
      <c r="H21" s="42">
        <f>424.9+419.15</f>
        <v>844.05</v>
      </c>
      <c r="I21" s="47" t="s">
        <v>29</v>
      </c>
      <c r="J21" s="14"/>
      <c r="K21" s="14"/>
      <c r="L21" s="14"/>
      <c r="M21" s="15"/>
      <c r="N21" s="16">
        <v>8906.9</v>
      </c>
    </row>
    <row r="22" spans="1:14" ht="23.1" customHeight="1">
      <c r="A22" s="19"/>
      <c r="B22" s="10"/>
      <c r="C22" s="11"/>
      <c r="D22" s="11"/>
      <c r="E22" s="12"/>
      <c r="F22" s="12"/>
      <c r="G22" s="13"/>
      <c r="H22" s="42"/>
      <c r="I22" s="47" t="s">
        <v>30</v>
      </c>
      <c r="J22" s="14"/>
      <c r="K22" s="14"/>
      <c r="L22" s="14"/>
      <c r="M22" s="15"/>
      <c r="N22" s="48">
        <v>460</v>
      </c>
    </row>
    <row r="23" spans="1:14" ht="23.1" customHeight="1">
      <c r="A23" s="19"/>
      <c r="B23" s="10"/>
      <c r="C23" s="11"/>
      <c r="D23" s="11"/>
      <c r="E23" s="11"/>
      <c r="F23" s="22"/>
      <c r="G23" s="23"/>
      <c r="H23" s="39"/>
      <c r="I23" s="47" t="s">
        <v>31</v>
      </c>
      <c r="J23" s="14"/>
      <c r="K23" s="14"/>
      <c r="L23" s="14"/>
      <c r="M23" s="15"/>
      <c r="N23" s="48">
        <v>120</v>
      </c>
    </row>
    <row r="24" spans="1:14" ht="23.1" customHeight="1">
      <c r="A24" s="19"/>
      <c r="B24" s="10"/>
      <c r="C24" s="11"/>
      <c r="D24" s="11"/>
      <c r="E24" s="11"/>
      <c r="F24" s="22"/>
      <c r="G24" s="23"/>
      <c r="H24" s="39"/>
      <c r="I24" s="47" t="s">
        <v>32</v>
      </c>
      <c r="J24" s="14"/>
      <c r="K24" s="14"/>
      <c r="L24" s="14"/>
      <c r="M24" s="25"/>
      <c r="N24" s="48">
        <v>800</v>
      </c>
    </row>
    <row r="25" spans="1:14" ht="23.1" customHeight="1">
      <c r="A25" s="19"/>
      <c r="B25" s="10"/>
      <c r="C25" s="11"/>
      <c r="D25" s="11"/>
      <c r="E25" s="11"/>
      <c r="F25" s="22"/>
      <c r="G25" s="23"/>
      <c r="H25" s="39"/>
      <c r="I25" s="20" t="s">
        <v>44</v>
      </c>
      <c r="J25" s="11"/>
      <c r="K25" s="11"/>
      <c r="L25" s="11"/>
      <c r="M25" s="22"/>
      <c r="N25" s="43">
        <v>3695.39</v>
      </c>
    </row>
    <row r="26" spans="1:14" ht="23.1" customHeight="1">
      <c r="A26" s="19"/>
      <c r="B26" s="10"/>
      <c r="C26" s="11"/>
      <c r="D26" s="11"/>
      <c r="E26" s="11"/>
      <c r="F26" s="22"/>
      <c r="G26" s="23"/>
      <c r="H26" s="39"/>
      <c r="I26" s="20" t="s">
        <v>36</v>
      </c>
      <c r="J26" s="11"/>
      <c r="K26" s="11"/>
      <c r="L26" s="11"/>
      <c r="M26" s="22"/>
      <c r="N26" s="43">
        <v>1912.32</v>
      </c>
    </row>
    <row r="27" spans="1:14" ht="23.1" customHeight="1">
      <c r="A27" s="19"/>
      <c r="B27" s="10"/>
      <c r="C27" s="11"/>
      <c r="D27" s="11"/>
      <c r="E27" s="11"/>
      <c r="F27" s="22"/>
      <c r="G27" s="23"/>
      <c r="H27" s="39"/>
      <c r="I27" s="20"/>
      <c r="J27" s="11"/>
      <c r="K27" s="11"/>
      <c r="L27" s="11"/>
      <c r="M27" s="22"/>
      <c r="N27" s="43"/>
    </row>
    <row r="28" spans="1:14" ht="23.1" customHeight="1" thickBot="1">
      <c r="A28" s="19"/>
      <c r="B28" s="10"/>
      <c r="C28" s="11"/>
      <c r="D28" s="11"/>
      <c r="E28" s="11"/>
      <c r="F28" s="22"/>
      <c r="G28" s="23"/>
      <c r="H28" s="39"/>
      <c r="I28" s="37"/>
      <c r="J28" s="11"/>
      <c r="K28" s="11"/>
      <c r="L28" s="11"/>
      <c r="M28" s="22"/>
      <c r="N28" s="43"/>
    </row>
    <row r="29" spans="1:14" ht="23.1" customHeight="1" thickBot="1">
      <c r="A29" s="29"/>
      <c r="B29" s="30"/>
      <c r="C29" s="31"/>
      <c r="D29" s="31"/>
      <c r="E29" s="31"/>
      <c r="F29" s="32"/>
      <c r="G29" s="30"/>
      <c r="H29" s="33">
        <f>SUM(H21:H28)</f>
        <v>844.05</v>
      </c>
      <c r="I29" s="34"/>
      <c r="J29" s="35"/>
      <c r="K29" s="35"/>
      <c r="L29" s="35"/>
      <c r="M29" s="36"/>
      <c r="N29" s="44">
        <f>SUM(N21:N28)</f>
        <v>15894.609999999999</v>
      </c>
    </row>
    <row r="30" spans="1:14" ht="23.1" customHeight="1"/>
    <row r="31" spans="1:14" ht="23.1" customHeight="1" thickBot="1">
      <c r="A31" s="76" t="s">
        <v>9</v>
      </c>
      <c r="B31" s="76"/>
      <c r="C31" s="76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14" ht="23.1" customHeight="1" thickBot="1">
      <c r="A32" s="77" t="s">
        <v>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  <row r="33" spans="1:14" ht="23.1" customHeight="1">
      <c r="A33" s="4"/>
      <c r="B33" s="67" t="s">
        <v>24</v>
      </c>
      <c r="C33" s="68"/>
      <c r="D33" s="68"/>
      <c r="E33" s="68"/>
      <c r="F33" s="68"/>
      <c r="G33" s="68"/>
      <c r="H33" s="68"/>
      <c r="I33" s="80" t="s">
        <v>27</v>
      </c>
      <c r="J33" s="71"/>
      <c r="K33" s="71"/>
      <c r="L33" s="71"/>
      <c r="M33" s="71"/>
      <c r="N33" s="81"/>
    </row>
    <row r="34" spans="1:14" ht="23.1" customHeight="1" thickBot="1">
      <c r="A34" s="5" t="s">
        <v>1</v>
      </c>
      <c r="B34" s="75" t="s">
        <v>2</v>
      </c>
      <c r="C34" s="75"/>
      <c r="D34" s="75"/>
      <c r="E34" s="75"/>
      <c r="F34" s="75"/>
      <c r="G34" s="6" t="s">
        <v>3</v>
      </c>
      <c r="H34" s="58" t="s">
        <v>4</v>
      </c>
      <c r="I34" s="82" t="s">
        <v>2</v>
      </c>
      <c r="J34" s="83"/>
      <c r="K34" s="83"/>
      <c r="L34" s="83"/>
      <c r="M34" s="83"/>
      <c r="N34" s="59" t="s">
        <v>4</v>
      </c>
    </row>
    <row r="35" spans="1:14" ht="23.1" customHeight="1">
      <c r="A35" s="9" t="s">
        <v>11</v>
      </c>
      <c r="B35" s="10" t="s">
        <v>34</v>
      </c>
      <c r="C35" s="11"/>
      <c r="D35" s="11"/>
      <c r="E35" s="12"/>
      <c r="F35" s="12"/>
      <c r="G35" s="13"/>
      <c r="H35" s="42">
        <f>252.1+104.04</f>
        <v>356.14</v>
      </c>
      <c r="I35" s="47" t="s">
        <v>29</v>
      </c>
      <c r="J35" s="14"/>
      <c r="K35" s="14"/>
      <c r="L35" s="14"/>
      <c r="M35" s="15"/>
      <c r="N35" s="16">
        <v>8906.9</v>
      </c>
    </row>
    <row r="36" spans="1:14" ht="23.1" customHeight="1">
      <c r="A36" s="19"/>
      <c r="B36" s="10"/>
      <c r="C36" s="11"/>
      <c r="D36" s="11"/>
      <c r="E36" s="11"/>
      <c r="F36" s="22"/>
      <c r="G36" s="23"/>
      <c r="H36" s="39"/>
      <c r="I36" s="47" t="s">
        <v>30</v>
      </c>
      <c r="J36" s="14"/>
      <c r="K36" s="14"/>
      <c r="L36" s="14"/>
      <c r="M36" s="15"/>
      <c r="N36" s="48">
        <v>460</v>
      </c>
    </row>
    <row r="37" spans="1:14" ht="23.1" customHeight="1">
      <c r="A37" s="19"/>
      <c r="B37" s="10"/>
      <c r="C37" s="11"/>
      <c r="D37" s="11"/>
      <c r="E37" s="11"/>
      <c r="F37" s="22"/>
      <c r="G37" s="23"/>
      <c r="H37" s="39"/>
      <c r="I37" s="47" t="s">
        <v>31</v>
      </c>
      <c r="J37" s="14"/>
      <c r="K37" s="14"/>
      <c r="L37" s="14"/>
      <c r="M37" s="15"/>
      <c r="N37" s="48">
        <v>120</v>
      </c>
    </row>
    <row r="38" spans="1:14" ht="23.1" customHeight="1">
      <c r="A38" s="19"/>
      <c r="B38" s="10"/>
      <c r="C38" s="11"/>
      <c r="D38" s="11"/>
      <c r="E38" s="11"/>
      <c r="F38" s="22"/>
      <c r="G38" s="23"/>
      <c r="H38" s="39"/>
      <c r="I38" s="47" t="s">
        <v>32</v>
      </c>
      <c r="J38" s="14"/>
      <c r="K38" s="14"/>
      <c r="L38" s="14"/>
      <c r="M38" s="25"/>
      <c r="N38" s="48">
        <v>800</v>
      </c>
    </row>
    <row r="39" spans="1:14" ht="23.1" customHeight="1">
      <c r="A39" s="19"/>
      <c r="B39" s="10"/>
      <c r="C39" s="11"/>
      <c r="D39" s="11"/>
      <c r="E39" s="11"/>
      <c r="F39" s="22"/>
      <c r="G39" s="23"/>
      <c r="H39" s="39"/>
      <c r="I39" s="20" t="s">
        <v>36</v>
      </c>
      <c r="J39" s="11"/>
      <c r="K39" s="11"/>
      <c r="L39" s="11"/>
      <c r="M39" s="22"/>
      <c r="N39" s="43">
        <v>1912.32</v>
      </c>
    </row>
    <row r="40" spans="1:14" ht="23.1" customHeight="1">
      <c r="A40" s="19"/>
      <c r="B40" s="10"/>
      <c r="C40" s="11"/>
      <c r="D40" s="28"/>
      <c r="E40" s="11"/>
      <c r="F40" s="22"/>
      <c r="G40" s="23"/>
      <c r="H40" s="39"/>
      <c r="I40" s="20" t="s">
        <v>35</v>
      </c>
      <c r="J40" s="11"/>
      <c r="K40" s="11"/>
      <c r="L40" s="11"/>
      <c r="M40" s="22"/>
      <c r="N40" s="43">
        <v>1491.2</v>
      </c>
    </row>
    <row r="41" spans="1:14" ht="23.1" customHeight="1" thickBot="1">
      <c r="A41" s="19"/>
      <c r="B41" s="10"/>
      <c r="C41" s="11"/>
      <c r="D41" s="11"/>
      <c r="E41" s="11"/>
      <c r="F41" s="22"/>
      <c r="G41" s="23"/>
      <c r="H41" s="39"/>
      <c r="I41" s="20"/>
      <c r="J41" s="11"/>
      <c r="K41" s="11"/>
      <c r="L41" s="11"/>
      <c r="M41" s="27"/>
      <c r="N41" s="43"/>
    </row>
    <row r="42" spans="1:14" ht="23.1" customHeight="1" thickBot="1">
      <c r="A42" s="29"/>
      <c r="B42" s="30"/>
      <c r="C42" s="31"/>
      <c r="D42" s="31"/>
      <c r="E42" s="31"/>
      <c r="F42" s="32"/>
      <c r="G42" s="30"/>
      <c r="H42" s="33">
        <f>SUM(H35:H41)</f>
        <v>356.14</v>
      </c>
      <c r="I42" s="34"/>
      <c r="J42" s="35"/>
      <c r="K42" s="35"/>
      <c r="L42" s="35"/>
      <c r="M42" s="36"/>
      <c r="N42" s="44">
        <f>SUM(N35:N41)</f>
        <v>13690.42</v>
      </c>
    </row>
    <row r="43" spans="1:14" ht="23.1" customHeight="1" thickBot="1">
      <c r="A43" s="76" t="s">
        <v>9</v>
      </c>
      <c r="B43" s="76"/>
      <c r="C43" s="76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3.1" customHeight="1" thickBot="1">
      <c r="A44" s="77" t="s">
        <v>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</row>
    <row r="45" spans="1:14" ht="23.1" customHeight="1">
      <c r="A45" s="4"/>
      <c r="B45" s="67" t="s">
        <v>24</v>
      </c>
      <c r="C45" s="68"/>
      <c r="D45" s="68"/>
      <c r="E45" s="68"/>
      <c r="F45" s="68"/>
      <c r="G45" s="68"/>
      <c r="H45" s="68"/>
      <c r="I45" s="80" t="s">
        <v>27</v>
      </c>
      <c r="J45" s="71"/>
      <c r="K45" s="71"/>
      <c r="L45" s="71"/>
      <c r="M45" s="71"/>
      <c r="N45" s="81"/>
    </row>
    <row r="46" spans="1:14" ht="23.1" customHeight="1" thickBot="1">
      <c r="A46" s="5" t="s">
        <v>1</v>
      </c>
      <c r="B46" s="75" t="s">
        <v>2</v>
      </c>
      <c r="C46" s="75"/>
      <c r="D46" s="75"/>
      <c r="E46" s="75"/>
      <c r="F46" s="75"/>
      <c r="G46" s="6" t="s">
        <v>3</v>
      </c>
      <c r="H46" s="58" t="s">
        <v>4</v>
      </c>
      <c r="I46" s="82" t="s">
        <v>2</v>
      </c>
      <c r="J46" s="83"/>
      <c r="K46" s="83"/>
      <c r="L46" s="83"/>
      <c r="M46" s="83"/>
      <c r="N46" s="59" t="s">
        <v>4</v>
      </c>
    </row>
    <row r="47" spans="1:14" ht="23.1" customHeight="1">
      <c r="A47" s="9" t="s">
        <v>14</v>
      </c>
      <c r="B47" s="10" t="s">
        <v>45</v>
      </c>
      <c r="C47" s="11"/>
      <c r="D47" s="11"/>
      <c r="E47" s="12"/>
      <c r="F47" s="12"/>
      <c r="G47" s="13"/>
      <c r="H47" s="42">
        <f>2092.43+861.47</f>
        <v>2953.8999999999996</v>
      </c>
      <c r="I47" s="47" t="s">
        <v>29</v>
      </c>
      <c r="J47" s="14"/>
      <c r="K47" s="14"/>
      <c r="L47" s="14"/>
      <c r="M47" s="15"/>
      <c r="N47" s="16">
        <v>8906.9</v>
      </c>
    </row>
    <row r="48" spans="1:14" ht="23.1" customHeight="1">
      <c r="A48" s="19"/>
      <c r="B48" s="10" t="s">
        <v>34</v>
      </c>
      <c r="C48" s="11"/>
      <c r="D48" s="11"/>
      <c r="E48" s="12"/>
      <c r="F48" s="12"/>
      <c r="G48" s="13"/>
      <c r="H48" s="42">
        <v>1218.18</v>
      </c>
      <c r="I48" s="47" t="s">
        <v>30</v>
      </c>
      <c r="J48" s="14"/>
      <c r="K48" s="14"/>
      <c r="L48" s="14"/>
      <c r="M48" s="15"/>
      <c r="N48" s="48">
        <v>460</v>
      </c>
    </row>
    <row r="49" spans="1:14" ht="23.1" customHeight="1">
      <c r="A49" s="19"/>
      <c r="B49" s="10"/>
      <c r="C49" s="11"/>
      <c r="D49" s="11"/>
      <c r="E49" s="12"/>
      <c r="F49" s="12"/>
      <c r="G49" s="13"/>
      <c r="H49" s="42"/>
      <c r="I49" s="47" t="s">
        <v>31</v>
      </c>
      <c r="J49" s="14"/>
      <c r="K49" s="14"/>
      <c r="L49" s="14"/>
      <c r="M49" s="15"/>
      <c r="N49" s="48">
        <v>120</v>
      </c>
    </row>
    <row r="50" spans="1:14" ht="23.1" customHeight="1">
      <c r="A50" s="19"/>
      <c r="B50" s="10"/>
      <c r="C50" s="11"/>
      <c r="D50" s="11"/>
      <c r="E50" s="11"/>
      <c r="F50" s="22"/>
      <c r="G50" s="23"/>
      <c r="H50" s="39"/>
      <c r="I50" s="47" t="s">
        <v>32</v>
      </c>
      <c r="J50" s="14"/>
      <c r="K50" s="14"/>
      <c r="L50" s="14"/>
      <c r="M50" s="25"/>
      <c r="N50" s="48">
        <v>800</v>
      </c>
    </row>
    <row r="51" spans="1:14" ht="23.1" customHeight="1">
      <c r="A51" s="19"/>
      <c r="B51" s="10"/>
      <c r="C51" s="11"/>
      <c r="D51" s="11"/>
      <c r="E51" s="11"/>
      <c r="F51" s="22"/>
      <c r="G51" s="23"/>
      <c r="H51" s="39"/>
      <c r="I51" s="37" t="s">
        <v>35</v>
      </c>
      <c r="J51" s="40"/>
      <c r="K51" s="40"/>
      <c r="L51" s="40"/>
      <c r="M51" s="56"/>
      <c r="N51" s="61">
        <v>1745.6</v>
      </c>
    </row>
    <row r="52" spans="1:14" ht="23.1" customHeight="1">
      <c r="A52" s="19"/>
      <c r="B52" s="10"/>
      <c r="C52" s="11"/>
      <c r="D52" s="11"/>
      <c r="E52" s="11"/>
      <c r="F52" s="22"/>
      <c r="G52" s="23"/>
      <c r="H52" s="39"/>
      <c r="I52" s="20"/>
      <c r="J52" s="11"/>
      <c r="K52" s="11"/>
      <c r="L52" s="11"/>
      <c r="M52" s="22"/>
      <c r="N52" s="43"/>
    </row>
    <row r="53" spans="1:14" ht="23.1" customHeight="1">
      <c r="A53" s="19"/>
      <c r="B53" s="10"/>
      <c r="C53" s="11"/>
      <c r="D53" s="11"/>
      <c r="E53" s="11"/>
      <c r="F53" s="22"/>
      <c r="G53" s="23"/>
      <c r="H53" s="39"/>
      <c r="I53" s="20"/>
      <c r="J53" s="11"/>
      <c r="K53" s="11"/>
      <c r="L53" s="11"/>
      <c r="M53" s="22"/>
      <c r="N53" s="43"/>
    </row>
    <row r="54" spans="1:14" ht="23.1" customHeight="1" thickBot="1">
      <c r="A54" s="19"/>
      <c r="B54" s="10"/>
      <c r="C54" s="11"/>
      <c r="D54" s="11"/>
      <c r="E54" s="11"/>
      <c r="F54" s="22"/>
      <c r="G54" s="23"/>
      <c r="H54" s="39"/>
      <c r="I54" s="37"/>
      <c r="J54" s="11"/>
      <c r="K54" s="11"/>
      <c r="L54" s="11"/>
      <c r="M54" s="27"/>
      <c r="N54" s="43"/>
    </row>
    <row r="55" spans="1:14" ht="23.1" customHeight="1" thickBot="1">
      <c r="A55" s="29"/>
      <c r="B55" s="30"/>
      <c r="C55" s="31"/>
      <c r="D55" s="31"/>
      <c r="E55" s="31"/>
      <c r="F55" s="32"/>
      <c r="G55" s="30"/>
      <c r="H55" s="33">
        <f>SUM(H47:H54)</f>
        <v>4172.08</v>
      </c>
      <c r="I55" s="34"/>
      <c r="J55" s="35"/>
      <c r="K55" s="35"/>
      <c r="L55" s="35"/>
      <c r="M55" s="36"/>
      <c r="N55" s="44">
        <f>SUM(N47:N54)</f>
        <v>12032.5</v>
      </c>
    </row>
    <row r="56" spans="1:14" ht="23.1" customHeight="1" thickBot="1">
      <c r="A56" s="76" t="s">
        <v>9</v>
      </c>
      <c r="B56" s="76"/>
      <c r="C56" s="76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14" ht="23.1" customHeight="1" thickBot="1">
      <c r="A57" s="77" t="s">
        <v>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</row>
    <row r="58" spans="1:14" ht="23.1" customHeight="1">
      <c r="A58" s="4"/>
      <c r="B58" s="67" t="s">
        <v>24</v>
      </c>
      <c r="C58" s="68"/>
      <c r="D58" s="68"/>
      <c r="E58" s="68"/>
      <c r="F58" s="68"/>
      <c r="G58" s="68"/>
      <c r="H58" s="68"/>
      <c r="I58" s="80" t="s">
        <v>27</v>
      </c>
      <c r="J58" s="71"/>
      <c r="K58" s="71"/>
      <c r="L58" s="71"/>
      <c r="M58" s="71"/>
      <c r="N58" s="81"/>
    </row>
    <row r="59" spans="1:14" ht="23.1" customHeight="1" thickBot="1">
      <c r="A59" s="5" t="s">
        <v>1</v>
      </c>
      <c r="B59" s="75" t="s">
        <v>2</v>
      </c>
      <c r="C59" s="75"/>
      <c r="D59" s="75"/>
      <c r="E59" s="75"/>
      <c r="F59" s="75"/>
      <c r="G59" s="6" t="s">
        <v>3</v>
      </c>
      <c r="H59" s="58" t="s">
        <v>4</v>
      </c>
      <c r="I59" s="82" t="s">
        <v>2</v>
      </c>
      <c r="J59" s="83"/>
      <c r="K59" s="83"/>
      <c r="L59" s="83"/>
      <c r="M59" s="83"/>
      <c r="N59" s="59" t="s">
        <v>4</v>
      </c>
    </row>
    <row r="60" spans="1:14" ht="23.1" customHeight="1">
      <c r="A60" s="9" t="s">
        <v>15</v>
      </c>
      <c r="B60" s="10" t="s">
        <v>46</v>
      </c>
      <c r="C60" s="11"/>
      <c r="D60" s="11"/>
      <c r="E60" s="12"/>
      <c r="F60" s="12"/>
      <c r="G60" s="13"/>
      <c r="H60" s="42">
        <v>2215.81</v>
      </c>
      <c r="I60" s="47" t="s">
        <v>29</v>
      </c>
      <c r="J60" s="14"/>
      <c r="K60" s="14"/>
      <c r="L60" s="14"/>
      <c r="M60" s="15"/>
      <c r="N60" s="16">
        <v>8906.9</v>
      </c>
    </row>
    <row r="61" spans="1:14" ht="23.1" customHeight="1">
      <c r="A61" s="9"/>
      <c r="B61" s="10"/>
      <c r="C61" s="11"/>
      <c r="D61" s="11"/>
      <c r="E61" s="12"/>
      <c r="F61" s="12"/>
      <c r="G61" s="13"/>
      <c r="H61" s="42"/>
      <c r="I61" s="47" t="s">
        <v>30</v>
      </c>
      <c r="J61" s="14"/>
      <c r="K61" s="14"/>
      <c r="L61" s="14"/>
      <c r="M61" s="15"/>
      <c r="N61" s="48">
        <v>460</v>
      </c>
    </row>
    <row r="62" spans="1:14" ht="23.1" customHeight="1">
      <c r="A62" s="9"/>
      <c r="B62" s="38"/>
      <c r="C62" s="11"/>
      <c r="D62" s="11"/>
      <c r="E62" s="12"/>
      <c r="F62" s="12"/>
      <c r="G62" s="39"/>
      <c r="H62" s="42"/>
      <c r="I62" s="47" t="s">
        <v>31</v>
      </c>
      <c r="J62" s="14"/>
      <c r="K62" s="14"/>
      <c r="L62" s="14"/>
      <c r="M62" s="15"/>
      <c r="N62" s="48">
        <v>120</v>
      </c>
    </row>
    <row r="63" spans="1:14" ht="23.1" customHeight="1">
      <c r="A63" s="9"/>
      <c r="B63" s="10"/>
      <c r="C63" s="11"/>
      <c r="D63" s="11"/>
      <c r="E63" s="11"/>
      <c r="F63" s="22"/>
      <c r="G63" s="23"/>
      <c r="H63" s="39"/>
      <c r="I63" s="47" t="s">
        <v>32</v>
      </c>
      <c r="J63" s="14"/>
      <c r="K63" s="14"/>
      <c r="L63" s="14"/>
      <c r="M63" s="25"/>
      <c r="N63" s="48">
        <v>800</v>
      </c>
    </row>
    <row r="64" spans="1:14" ht="23.1" customHeight="1">
      <c r="A64" s="9"/>
      <c r="B64" s="10"/>
      <c r="C64" s="11"/>
      <c r="D64" s="11"/>
      <c r="E64" s="12"/>
      <c r="F64" s="12"/>
      <c r="G64" s="39"/>
      <c r="H64" s="42"/>
      <c r="I64" s="20" t="s">
        <v>47</v>
      </c>
      <c r="J64" s="11"/>
      <c r="K64" s="11"/>
      <c r="L64" s="11"/>
      <c r="M64" s="22"/>
      <c r="N64" s="43">
        <v>13140.6</v>
      </c>
    </row>
    <row r="65" spans="1:14" ht="23.1" customHeight="1">
      <c r="A65" s="9"/>
      <c r="B65" s="10"/>
      <c r="C65" s="11"/>
      <c r="D65" s="11"/>
      <c r="E65" s="12"/>
      <c r="F65" s="12"/>
      <c r="G65" s="39"/>
      <c r="H65" s="42"/>
      <c r="I65" s="20" t="s">
        <v>35</v>
      </c>
      <c r="J65" s="11"/>
      <c r="K65" s="11"/>
      <c r="L65" s="11"/>
      <c r="M65" s="22"/>
      <c r="N65" s="43">
        <f>1160.77+745.6+506.09</f>
        <v>2412.46</v>
      </c>
    </row>
    <row r="66" spans="1:14" ht="23.1" customHeight="1">
      <c r="A66" s="9"/>
      <c r="B66" s="10"/>
      <c r="C66" s="11"/>
      <c r="D66" s="11"/>
      <c r="E66" s="12"/>
      <c r="F66" s="12"/>
      <c r="G66" s="39"/>
      <c r="H66" s="42"/>
      <c r="I66" s="20"/>
      <c r="J66" s="11"/>
      <c r="K66" s="11"/>
      <c r="L66" s="11"/>
      <c r="M66" s="22"/>
      <c r="N66" s="43"/>
    </row>
    <row r="67" spans="1:14" ht="23.1" customHeight="1" thickBot="1">
      <c r="A67" s="19"/>
      <c r="B67" s="10"/>
      <c r="C67" s="11"/>
      <c r="D67" s="11"/>
      <c r="E67" s="11"/>
      <c r="F67" s="22"/>
      <c r="G67" s="23"/>
      <c r="H67" s="39"/>
      <c r="I67" s="20"/>
      <c r="J67" s="11"/>
      <c r="K67" s="11"/>
      <c r="L67" s="11"/>
      <c r="M67" s="22"/>
      <c r="N67" s="43"/>
    </row>
    <row r="68" spans="1:14" ht="23.1" customHeight="1" thickBot="1">
      <c r="A68" s="29"/>
      <c r="B68" s="30"/>
      <c r="C68" s="31"/>
      <c r="D68" s="31"/>
      <c r="E68" s="31"/>
      <c r="F68" s="32"/>
      <c r="G68" s="30"/>
      <c r="H68" s="33">
        <f>SUM(H60:H67)</f>
        <v>2215.81</v>
      </c>
      <c r="I68" s="34"/>
      <c r="J68" s="35"/>
      <c r="K68" s="35"/>
      <c r="L68" s="35"/>
      <c r="M68" s="36"/>
      <c r="N68" s="44">
        <f>SUM(N60:N67)</f>
        <v>25839.96</v>
      </c>
    </row>
    <row r="69" spans="1:14" ht="23.1" customHeight="1" thickBot="1">
      <c r="A69" s="76" t="s">
        <v>9</v>
      </c>
      <c r="B69" s="76"/>
      <c r="C69" s="76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14" ht="23.1" customHeight="1" thickBot="1">
      <c r="A70" s="77" t="s">
        <v>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</row>
    <row r="71" spans="1:14" ht="23.1" customHeight="1">
      <c r="A71" s="4"/>
      <c r="B71" s="67" t="s">
        <v>24</v>
      </c>
      <c r="C71" s="68"/>
      <c r="D71" s="68"/>
      <c r="E71" s="68"/>
      <c r="F71" s="68"/>
      <c r="G71" s="68"/>
      <c r="H71" s="68"/>
      <c r="I71" s="80" t="s">
        <v>27</v>
      </c>
      <c r="J71" s="71"/>
      <c r="K71" s="71"/>
      <c r="L71" s="71"/>
      <c r="M71" s="71"/>
      <c r="N71" s="81"/>
    </row>
    <row r="72" spans="1:14" ht="23.1" customHeight="1" thickBot="1">
      <c r="A72" s="5" t="s">
        <v>1</v>
      </c>
      <c r="B72" s="75" t="s">
        <v>2</v>
      </c>
      <c r="C72" s="75"/>
      <c r="D72" s="75"/>
      <c r="E72" s="75"/>
      <c r="F72" s="75"/>
      <c r="G72" s="6" t="s">
        <v>3</v>
      </c>
      <c r="H72" s="58" t="s">
        <v>4</v>
      </c>
      <c r="I72" s="82" t="s">
        <v>2</v>
      </c>
      <c r="J72" s="83"/>
      <c r="K72" s="83"/>
      <c r="L72" s="83"/>
      <c r="M72" s="83"/>
      <c r="N72" s="59" t="s">
        <v>4</v>
      </c>
    </row>
    <row r="73" spans="1:14" ht="23.1" customHeight="1">
      <c r="A73" s="9" t="s">
        <v>16</v>
      </c>
      <c r="B73" s="38" t="s">
        <v>42</v>
      </c>
      <c r="C73" s="40"/>
      <c r="D73" s="40"/>
      <c r="E73" s="40"/>
      <c r="F73" s="40"/>
      <c r="G73" s="41"/>
      <c r="H73" s="42">
        <v>2928.8</v>
      </c>
      <c r="I73" s="47" t="s">
        <v>29</v>
      </c>
      <c r="J73" s="14"/>
      <c r="K73" s="14"/>
      <c r="L73" s="14"/>
      <c r="M73" s="15"/>
      <c r="N73" s="16">
        <v>8906.9</v>
      </c>
    </row>
    <row r="74" spans="1:14" ht="23.1" customHeight="1">
      <c r="A74" s="19"/>
      <c r="B74" s="10" t="s">
        <v>41</v>
      </c>
      <c r="C74" s="11"/>
      <c r="D74" s="11"/>
      <c r="E74" s="11"/>
      <c r="F74" s="22"/>
      <c r="G74" s="23"/>
      <c r="H74" s="39"/>
      <c r="I74" s="47" t="s">
        <v>30</v>
      </c>
      <c r="J74" s="14"/>
      <c r="K74" s="14"/>
      <c r="L74" s="14"/>
      <c r="M74" s="15"/>
      <c r="N74" s="48">
        <v>460</v>
      </c>
    </row>
    <row r="75" spans="1:14" ht="23.1" customHeight="1">
      <c r="A75" s="19"/>
      <c r="B75" s="10"/>
      <c r="C75" s="11"/>
      <c r="D75" s="11"/>
      <c r="E75" s="11"/>
      <c r="F75" s="22"/>
      <c r="G75" s="23"/>
      <c r="H75" s="39"/>
      <c r="I75" s="47" t="s">
        <v>31</v>
      </c>
      <c r="J75" s="14"/>
      <c r="K75" s="14"/>
      <c r="L75" s="14"/>
      <c r="M75" s="15"/>
      <c r="N75" s="48">
        <v>120</v>
      </c>
    </row>
    <row r="76" spans="1:14" ht="23.1" customHeight="1">
      <c r="A76" s="19"/>
      <c r="B76" s="10"/>
      <c r="C76" s="11"/>
      <c r="D76" s="11"/>
      <c r="E76" s="11"/>
      <c r="F76" s="22"/>
      <c r="G76" s="23"/>
      <c r="H76" s="39"/>
      <c r="I76" s="20" t="s">
        <v>35</v>
      </c>
      <c r="J76" s="11"/>
      <c r="K76" s="11"/>
      <c r="L76" s="11"/>
      <c r="M76" s="22"/>
      <c r="N76" s="43">
        <f>930.75+745.6</f>
        <v>1676.35</v>
      </c>
    </row>
    <row r="77" spans="1:14" ht="23.1" customHeight="1" thickBot="1">
      <c r="A77" s="19"/>
      <c r="B77" s="10"/>
      <c r="C77" s="11"/>
      <c r="D77" s="11"/>
      <c r="E77" s="11"/>
      <c r="F77" s="22"/>
      <c r="G77" s="23"/>
      <c r="H77" s="39"/>
      <c r="I77" s="37" t="s">
        <v>48</v>
      </c>
      <c r="J77" s="40"/>
      <c r="K77" s="40"/>
      <c r="L77" s="40"/>
      <c r="M77" s="40"/>
      <c r="N77" s="57">
        <v>1466.08</v>
      </c>
    </row>
    <row r="78" spans="1:14" ht="23.1" customHeight="1" thickBot="1">
      <c r="A78" s="29"/>
      <c r="B78" s="30"/>
      <c r="C78" s="31"/>
      <c r="D78" s="31"/>
      <c r="E78" s="31"/>
      <c r="F78" s="32"/>
      <c r="G78" s="30"/>
      <c r="H78" s="33">
        <f>SUM(H73:H77)</f>
        <v>2928.8</v>
      </c>
      <c r="I78" s="34"/>
      <c r="J78" s="35"/>
      <c r="K78" s="35"/>
      <c r="L78" s="35"/>
      <c r="M78" s="36"/>
      <c r="N78" s="44">
        <f>SUM(N73:N77)</f>
        <v>12629.33</v>
      </c>
    </row>
    <row r="79" spans="1:14" ht="23.1" customHeight="1" thickBot="1">
      <c r="A79" s="76" t="s">
        <v>9</v>
      </c>
      <c r="B79" s="76"/>
      <c r="C79" s="76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</row>
    <row r="80" spans="1:14" ht="23.1" customHeight="1" thickBot="1">
      <c r="A80" s="77" t="s">
        <v>0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</row>
    <row r="81" spans="1:14" ht="23.1" customHeight="1">
      <c r="A81" s="4"/>
      <c r="B81" s="67" t="s">
        <v>24</v>
      </c>
      <c r="C81" s="68"/>
      <c r="D81" s="68"/>
      <c r="E81" s="68"/>
      <c r="F81" s="68"/>
      <c r="G81" s="68"/>
      <c r="H81" s="68"/>
      <c r="I81" s="80" t="s">
        <v>27</v>
      </c>
      <c r="J81" s="71"/>
      <c r="K81" s="71"/>
      <c r="L81" s="71"/>
      <c r="M81" s="71"/>
      <c r="N81" s="81"/>
    </row>
    <row r="82" spans="1:14" ht="23.1" customHeight="1" thickBot="1">
      <c r="A82" s="5" t="s">
        <v>1</v>
      </c>
      <c r="B82" s="75" t="s">
        <v>2</v>
      </c>
      <c r="C82" s="75"/>
      <c r="D82" s="75"/>
      <c r="E82" s="75"/>
      <c r="F82" s="75"/>
      <c r="G82" s="6" t="s">
        <v>3</v>
      </c>
      <c r="H82" s="58" t="s">
        <v>4</v>
      </c>
      <c r="I82" s="82" t="s">
        <v>2</v>
      </c>
      <c r="J82" s="83"/>
      <c r="K82" s="83"/>
      <c r="L82" s="83"/>
      <c r="M82" s="83"/>
      <c r="N82" s="59" t="s">
        <v>4</v>
      </c>
    </row>
    <row r="83" spans="1:14" ht="23.1" customHeight="1">
      <c r="A83" s="9" t="s">
        <v>17</v>
      </c>
      <c r="B83" s="10" t="s">
        <v>34</v>
      </c>
      <c r="C83" s="11"/>
      <c r="D83" s="11"/>
      <c r="E83" s="12"/>
      <c r="F83" s="12"/>
      <c r="G83" s="13"/>
      <c r="H83" s="42">
        <v>1010.04</v>
      </c>
      <c r="I83" s="47" t="s">
        <v>29</v>
      </c>
      <c r="J83" s="14"/>
      <c r="K83" s="14"/>
      <c r="L83" s="14"/>
      <c r="M83" s="15"/>
      <c r="N83" s="16">
        <v>8906.9</v>
      </c>
    </row>
    <row r="84" spans="1:14" ht="23.1" customHeight="1">
      <c r="A84" s="19"/>
      <c r="B84" s="10" t="s">
        <v>43</v>
      </c>
      <c r="C84" s="11"/>
      <c r="D84" s="11"/>
      <c r="E84" s="11"/>
      <c r="F84" s="22"/>
      <c r="G84" s="23"/>
      <c r="H84" s="39">
        <v>2787.1</v>
      </c>
      <c r="I84" s="47" t="s">
        <v>30</v>
      </c>
      <c r="J84" s="14"/>
      <c r="K84" s="14"/>
      <c r="L84" s="14"/>
      <c r="M84" s="15"/>
      <c r="N84" s="48">
        <v>460</v>
      </c>
    </row>
    <row r="85" spans="1:14" ht="23.1" customHeight="1">
      <c r="A85" s="19"/>
      <c r="B85" s="10" t="s">
        <v>38</v>
      </c>
      <c r="C85" s="11"/>
      <c r="D85" s="11"/>
      <c r="E85" s="12"/>
      <c r="F85" s="12"/>
      <c r="G85" s="13"/>
      <c r="H85" s="42">
        <v>639.91</v>
      </c>
      <c r="I85" s="47" t="s">
        <v>31</v>
      </c>
      <c r="J85" s="14"/>
      <c r="K85" s="14"/>
      <c r="L85" s="14"/>
      <c r="M85" s="15"/>
      <c r="N85" s="48">
        <v>120</v>
      </c>
    </row>
    <row r="86" spans="1:14" ht="23.1" customHeight="1">
      <c r="A86" s="19"/>
      <c r="B86" s="10"/>
      <c r="C86" s="11"/>
      <c r="D86" s="11"/>
      <c r="E86" s="11"/>
      <c r="F86" s="22"/>
      <c r="G86" s="23"/>
      <c r="H86" s="39"/>
      <c r="I86" s="20" t="s">
        <v>35</v>
      </c>
      <c r="J86" s="11"/>
      <c r="K86" s="11"/>
      <c r="L86" s="11"/>
      <c r="M86" s="22"/>
      <c r="N86" s="43">
        <f>3*662.4+1491.2</f>
        <v>3478.3999999999996</v>
      </c>
    </row>
    <row r="87" spans="1:14" ht="23.1" customHeight="1" thickBot="1">
      <c r="A87" s="19"/>
      <c r="B87" s="10"/>
      <c r="C87" s="11"/>
      <c r="D87" s="11"/>
      <c r="E87" s="11"/>
      <c r="F87" s="22"/>
      <c r="G87" s="23"/>
      <c r="H87" s="39"/>
      <c r="I87" s="20"/>
      <c r="J87" s="11"/>
      <c r="K87" s="11"/>
      <c r="L87" s="11"/>
      <c r="M87" s="22"/>
      <c r="N87" s="43"/>
    </row>
    <row r="88" spans="1:14" ht="23.1" customHeight="1" thickBot="1">
      <c r="A88" s="29"/>
      <c r="B88" s="30"/>
      <c r="C88" s="31"/>
      <c r="D88" s="31"/>
      <c r="E88" s="31"/>
      <c r="F88" s="32"/>
      <c r="G88" s="30"/>
      <c r="H88" s="33">
        <f>SUM(H83:H87)</f>
        <v>4437.05</v>
      </c>
      <c r="I88" s="34"/>
      <c r="J88" s="35"/>
      <c r="K88" s="35"/>
      <c r="L88" s="35"/>
      <c r="M88" s="36"/>
      <c r="N88" s="44">
        <f>SUM(N83:N87)</f>
        <v>12965.3</v>
      </c>
    </row>
    <row r="89" spans="1:14" ht="23.1" customHeight="1" thickBot="1">
      <c r="A89" s="76" t="s">
        <v>9</v>
      </c>
      <c r="B89" s="76"/>
      <c r="C89" s="76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</row>
    <row r="90" spans="1:14" ht="23.1" customHeight="1" thickBot="1">
      <c r="A90" s="77" t="s">
        <v>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</row>
    <row r="91" spans="1:14" ht="23.1" customHeight="1">
      <c r="A91" s="4"/>
      <c r="B91" s="67" t="s">
        <v>24</v>
      </c>
      <c r="C91" s="68"/>
      <c r="D91" s="68"/>
      <c r="E91" s="68"/>
      <c r="F91" s="68"/>
      <c r="G91" s="68"/>
      <c r="H91" s="68"/>
      <c r="I91" s="80" t="s">
        <v>27</v>
      </c>
      <c r="J91" s="71"/>
      <c r="K91" s="71"/>
      <c r="L91" s="71"/>
      <c r="M91" s="71"/>
      <c r="N91" s="81"/>
    </row>
    <row r="92" spans="1:14" ht="23.1" customHeight="1" thickBot="1">
      <c r="A92" s="5" t="s">
        <v>1</v>
      </c>
      <c r="B92" s="75" t="s">
        <v>2</v>
      </c>
      <c r="C92" s="75"/>
      <c r="D92" s="75"/>
      <c r="E92" s="75"/>
      <c r="F92" s="75"/>
      <c r="G92" s="6" t="s">
        <v>3</v>
      </c>
      <c r="H92" s="58" t="s">
        <v>4</v>
      </c>
      <c r="I92" s="82" t="s">
        <v>2</v>
      </c>
      <c r="J92" s="83"/>
      <c r="K92" s="83"/>
      <c r="L92" s="83"/>
      <c r="M92" s="83"/>
      <c r="N92" s="59" t="s">
        <v>4</v>
      </c>
    </row>
    <row r="93" spans="1:14" ht="23.1" customHeight="1">
      <c r="A93" s="9" t="s">
        <v>18</v>
      </c>
      <c r="B93" s="10" t="s">
        <v>42</v>
      </c>
      <c r="C93" s="11"/>
      <c r="D93" s="11"/>
      <c r="E93" s="12"/>
      <c r="F93" s="12"/>
      <c r="G93" s="13"/>
      <c r="H93" s="42">
        <v>4143.87</v>
      </c>
      <c r="I93" s="47" t="s">
        <v>29</v>
      </c>
      <c r="J93" s="14"/>
      <c r="K93" s="14"/>
      <c r="L93" s="14"/>
      <c r="M93" s="15"/>
      <c r="N93" s="16">
        <v>8906.9</v>
      </c>
    </row>
    <row r="94" spans="1:14" ht="23.1" customHeight="1">
      <c r="A94" s="19"/>
      <c r="B94" s="10" t="s">
        <v>34</v>
      </c>
      <c r="C94" s="11"/>
      <c r="D94" s="11"/>
      <c r="E94" s="12"/>
      <c r="F94" s="12"/>
      <c r="G94" s="13"/>
      <c r="H94" s="42">
        <v>404.14</v>
      </c>
      <c r="I94" s="47" t="s">
        <v>30</v>
      </c>
      <c r="J94" s="14"/>
      <c r="K94" s="14"/>
      <c r="L94" s="14"/>
      <c r="M94" s="15"/>
      <c r="N94" s="48">
        <v>460</v>
      </c>
    </row>
    <row r="95" spans="1:14" ht="23.1" customHeight="1">
      <c r="A95" s="19"/>
      <c r="B95" s="10"/>
      <c r="C95" s="11"/>
      <c r="D95" s="11"/>
      <c r="E95" s="11"/>
      <c r="F95" s="22"/>
      <c r="G95" s="23"/>
      <c r="H95" s="39"/>
      <c r="I95" s="47" t="s">
        <v>31</v>
      </c>
      <c r="J95" s="14"/>
      <c r="K95" s="14"/>
      <c r="L95" s="14"/>
      <c r="M95" s="15"/>
      <c r="N95" s="48">
        <v>120</v>
      </c>
    </row>
    <row r="96" spans="1:14" ht="23.1" customHeight="1">
      <c r="A96" s="19"/>
      <c r="B96" s="10"/>
      <c r="C96" s="11"/>
      <c r="D96" s="11"/>
      <c r="E96" s="11"/>
      <c r="F96" s="22"/>
      <c r="G96" s="23"/>
      <c r="H96" s="39"/>
      <c r="I96" s="20" t="s">
        <v>33</v>
      </c>
      <c r="J96" s="11"/>
      <c r="K96" s="11"/>
      <c r="L96" s="11"/>
      <c r="M96" s="27"/>
      <c r="N96" s="60">
        <v>1824.64</v>
      </c>
    </row>
    <row r="97" spans="1:14" ht="23.1" customHeight="1">
      <c r="A97" s="19"/>
      <c r="B97" s="10"/>
      <c r="C97" s="11"/>
      <c r="D97" s="11"/>
      <c r="E97" s="11"/>
      <c r="F97" s="22"/>
      <c r="G97" s="23"/>
      <c r="H97" s="39"/>
      <c r="I97" s="20" t="s">
        <v>40</v>
      </c>
      <c r="J97" s="11"/>
      <c r="K97" s="11"/>
      <c r="L97" s="11"/>
      <c r="M97" s="27"/>
      <c r="N97" s="60">
        <v>2339.17</v>
      </c>
    </row>
    <row r="98" spans="1:14" ht="23.1" customHeight="1">
      <c r="A98" s="19"/>
      <c r="B98" s="10"/>
      <c r="C98" s="11"/>
      <c r="D98" s="11"/>
      <c r="E98" s="11"/>
      <c r="F98" s="22"/>
      <c r="G98" s="23"/>
      <c r="H98" s="39"/>
      <c r="I98" s="20" t="s">
        <v>35</v>
      </c>
      <c r="J98" s="11"/>
      <c r="K98" s="11"/>
      <c r="L98" s="11"/>
      <c r="M98" s="27"/>
      <c r="N98" s="43">
        <f>1314.11+3*930.75+3*662.4</f>
        <v>6093.5599999999995</v>
      </c>
    </row>
    <row r="99" spans="1:14" ht="23.1" customHeight="1" thickBot="1">
      <c r="A99" s="19"/>
      <c r="B99" s="10"/>
      <c r="C99" s="11"/>
      <c r="D99" s="11"/>
      <c r="E99" s="11"/>
      <c r="F99" s="22"/>
      <c r="G99" s="23"/>
      <c r="H99" s="39"/>
      <c r="I99" s="20"/>
      <c r="J99" s="11"/>
      <c r="K99" s="11"/>
      <c r="L99" s="11"/>
      <c r="M99" s="22"/>
      <c r="N99" s="43"/>
    </row>
    <row r="100" spans="1:14" ht="23.1" customHeight="1" thickBot="1">
      <c r="A100" s="29"/>
      <c r="B100" s="30"/>
      <c r="C100" s="31"/>
      <c r="D100" s="31"/>
      <c r="E100" s="31"/>
      <c r="F100" s="32"/>
      <c r="G100" s="30"/>
      <c r="H100" s="33">
        <f>SUM(H93:H99)</f>
        <v>4548.01</v>
      </c>
      <c r="I100" s="34"/>
      <c r="J100" s="35"/>
      <c r="K100" s="35"/>
      <c r="L100" s="35"/>
      <c r="M100" s="36"/>
      <c r="N100" s="44">
        <f>SUM(N93:N99)</f>
        <v>19744.269999999997</v>
      </c>
    </row>
    <row r="101" spans="1:14" ht="23.1" customHeight="1" thickBot="1">
      <c r="A101" s="76" t="s">
        <v>9</v>
      </c>
      <c r="B101" s="76"/>
      <c r="C101" s="76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</row>
    <row r="102" spans="1:14" ht="23.1" customHeight="1" thickBot="1">
      <c r="A102" s="77" t="s">
        <v>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</row>
    <row r="103" spans="1:14" ht="23.1" customHeight="1">
      <c r="A103" s="4"/>
      <c r="B103" s="67" t="s">
        <v>24</v>
      </c>
      <c r="C103" s="68"/>
      <c r="D103" s="68"/>
      <c r="E103" s="68"/>
      <c r="F103" s="68"/>
      <c r="G103" s="68"/>
      <c r="H103" s="68"/>
      <c r="I103" s="80" t="s">
        <v>27</v>
      </c>
      <c r="J103" s="71"/>
      <c r="K103" s="71"/>
      <c r="L103" s="71"/>
      <c r="M103" s="71"/>
      <c r="N103" s="81"/>
    </row>
    <row r="104" spans="1:14" ht="23.1" customHeight="1" thickBot="1">
      <c r="A104" s="5" t="s">
        <v>1</v>
      </c>
      <c r="B104" s="75" t="s">
        <v>2</v>
      </c>
      <c r="C104" s="75"/>
      <c r="D104" s="75"/>
      <c r="E104" s="75"/>
      <c r="F104" s="75"/>
      <c r="G104" s="6" t="s">
        <v>3</v>
      </c>
      <c r="H104" s="58" t="s">
        <v>4</v>
      </c>
      <c r="I104" s="82" t="s">
        <v>2</v>
      </c>
      <c r="J104" s="83"/>
      <c r="K104" s="83"/>
      <c r="L104" s="83"/>
      <c r="M104" s="83"/>
      <c r="N104" s="59" t="s">
        <v>4</v>
      </c>
    </row>
    <row r="105" spans="1:14" ht="23.1" customHeight="1">
      <c r="A105" s="9" t="s">
        <v>19</v>
      </c>
      <c r="B105" s="10"/>
      <c r="C105" s="11"/>
      <c r="D105" s="11"/>
      <c r="E105" s="12"/>
      <c r="F105" s="12"/>
      <c r="G105" s="13"/>
      <c r="H105" s="42"/>
      <c r="I105" s="47" t="s">
        <v>29</v>
      </c>
      <c r="J105" s="14"/>
      <c r="K105" s="14"/>
      <c r="L105" s="14"/>
      <c r="M105" s="15"/>
      <c r="N105" s="16">
        <v>8906.9</v>
      </c>
    </row>
    <row r="106" spans="1:14" ht="23.1" customHeight="1">
      <c r="A106" s="19"/>
      <c r="B106" s="10" t="s">
        <v>34</v>
      </c>
      <c r="C106" s="11"/>
      <c r="D106" s="11"/>
      <c r="E106" s="11"/>
      <c r="F106" s="22"/>
      <c r="G106" s="23"/>
      <c r="H106" s="39">
        <v>894.33</v>
      </c>
      <c r="I106" s="47" t="s">
        <v>30</v>
      </c>
      <c r="J106" s="14"/>
      <c r="K106" s="14"/>
      <c r="L106" s="14"/>
      <c r="M106" s="15"/>
      <c r="N106" s="48">
        <v>460</v>
      </c>
    </row>
    <row r="107" spans="1:14" ht="23.1" customHeight="1">
      <c r="A107" s="19"/>
      <c r="B107" s="10"/>
      <c r="C107" s="11"/>
      <c r="D107" s="11"/>
      <c r="E107" s="11"/>
      <c r="F107" s="22"/>
      <c r="G107" s="23"/>
      <c r="H107" s="39"/>
      <c r="I107" s="47" t="s">
        <v>31</v>
      </c>
      <c r="J107" s="14"/>
      <c r="K107" s="14"/>
      <c r="L107" s="14"/>
      <c r="M107" s="15"/>
      <c r="N107" s="48">
        <v>120</v>
      </c>
    </row>
    <row r="108" spans="1:14" ht="23.1" customHeight="1">
      <c r="A108" s="19"/>
      <c r="B108" s="10"/>
      <c r="C108" s="11"/>
      <c r="D108" s="11"/>
      <c r="E108" s="11"/>
      <c r="F108" s="22"/>
      <c r="G108" s="23"/>
      <c r="H108" s="39"/>
      <c r="I108" s="20" t="s">
        <v>35</v>
      </c>
      <c r="J108" s="11"/>
      <c r="K108" s="11"/>
      <c r="L108" s="11"/>
      <c r="M108" s="11"/>
      <c r="N108" s="21">
        <f>1314.11</f>
        <v>1314.11</v>
      </c>
    </row>
    <row r="109" spans="1:14" ht="23.1" customHeight="1">
      <c r="A109" s="19"/>
      <c r="B109" s="10"/>
      <c r="C109" s="11"/>
      <c r="D109" s="11"/>
      <c r="E109" s="11"/>
      <c r="F109" s="22"/>
      <c r="G109" s="23"/>
      <c r="H109" s="39"/>
      <c r="I109" s="20" t="s">
        <v>40</v>
      </c>
      <c r="J109" s="11"/>
      <c r="K109" s="11"/>
      <c r="L109" s="11"/>
      <c r="M109" s="27"/>
      <c r="N109" s="60">
        <v>1292</v>
      </c>
    </row>
    <row r="110" spans="1:14" ht="23.1" customHeight="1">
      <c r="A110" s="19"/>
      <c r="B110" s="10"/>
      <c r="C110" s="11"/>
      <c r="D110" s="11"/>
      <c r="E110" s="11"/>
      <c r="F110" s="22"/>
      <c r="G110" s="23"/>
      <c r="H110" s="39"/>
      <c r="I110" s="20"/>
      <c r="J110" s="11"/>
      <c r="K110" s="11"/>
      <c r="L110" s="11"/>
      <c r="M110" s="27"/>
      <c r="N110" s="43"/>
    </row>
    <row r="111" spans="1:14" ht="23.1" customHeight="1">
      <c r="A111" s="19"/>
      <c r="B111" s="10"/>
      <c r="C111" s="11"/>
      <c r="D111" s="11"/>
      <c r="E111" s="11"/>
      <c r="F111" s="22"/>
      <c r="G111" s="23"/>
      <c r="H111" s="39"/>
      <c r="I111" s="20"/>
      <c r="J111" s="11"/>
      <c r="K111" s="11"/>
      <c r="L111" s="11"/>
      <c r="M111" s="27"/>
      <c r="N111" s="43"/>
    </row>
    <row r="112" spans="1:14" ht="23.1" customHeight="1" thickBot="1">
      <c r="A112" s="19"/>
      <c r="B112" s="10"/>
      <c r="C112" s="11"/>
      <c r="D112" s="11"/>
      <c r="E112" s="11"/>
      <c r="F112" s="22"/>
      <c r="G112" s="23"/>
      <c r="H112" s="39"/>
      <c r="I112" s="20"/>
      <c r="J112" s="11"/>
      <c r="K112" s="11"/>
      <c r="L112" s="11"/>
      <c r="M112" s="22"/>
      <c r="N112" s="43"/>
    </row>
    <row r="113" spans="1:14" ht="23.1" customHeight="1" thickBot="1">
      <c r="A113" s="29"/>
      <c r="B113" s="30"/>
      <c r="C113" s="31"/>
      <c r="D113" s="31"/>
      <c r="E113" s="31"/>
      <c r="F113" s="32"/>
      <c r="G113" s="30"/>
      <c r="H113" s="33">
        <f>SUM(H105:H112)</f>
        <v>894.33</v>
      </c>
      <c r="I113" s="34"/>
      <c r="J113" s="35"/>
      <c r="K113" s="35"/>
      <c r="L113" s="35"/>
      <c r="M113" s="36"/>
      <c r="N113" s="44">
        <f>SUM(N105:N112)</f>
        <v>12093.01</v>
      </c>
    </row>
    <row r="114" spans="1:14" ht="23.1" customHeight="1" thickBot="1">
      <c r="A114" s="76" t="s">
        <v>9</v>
      </c>
      <c r="B114" s="76"/>
      <c r="C114" s="76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</row>
    <row r="115" spans="1:14" ht="23.1" customHeight="1" thickBot="1">
      <c r="A115" s="77" t="s">
        <v>0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9"/>
    </row>
    <row r="116" spans="1:14" ht="23.1" customHeight="1">
      <c r="A116" s="4"/>
      <c r="B116" s="67" t="s">
        <v>24</v>
      </c>
      <c r="C116" s="68"/>
      <c r="D116" s="68"/>
      <c r="E116" s="68"/>
      <c r="F116" s="68"/>
      <c r="G116" s="68"/>
      <c r="H116" s="68"/>
      <c r="I116" s="80" t="s">
        <v>27</v>
      </c>
      <c r="J116" s="71"/>
      <c r="K116" s="71"/>
      <c r="L116" s="71"/>
      <c r="M116" s="71"/>
      <c r="N116" s="81"/>
    </row>
    <row r="117" spans="1:14" ht="23.1" customHeight="1" thickBot="1">
      <c r="A117" s="5" t="s">
        <v>1</v>
      </c>
      <c r="B117" s="75" t="s">
        <v>2</v>
      </c>
      <c r="C117" s="75"/>
      <c r="D117" s="75"/>
      <c r="E117" s="75"/>
      <c r="F117" s="75"/>
      <c r="G117" s="6" t="s">
        <v>3</v>
      </c>
      <c r="H117" s="58" t="s">
        <v>4</v>
      </c>
      <c r="I117" s="82" t="s">
        <v>2</v>
      </c>
      <c r="J117" s="83"/>
      <c r="K117" s="83"/>
      <c r="L117" s="83"/>
      <c r="M117" s="83"/>
      <c r="N117" s="59" t="s">
        <v>4</v>
      </c>
    </row>
    <row r="118" spans="1:14" ht="23.1" customHeight="1">
      <c r="A118" s="9" t="s">
        <v>20</v>
      </c>
      <c r="B118" s="10" t="s">
        <v>51</v>
      </c>
      <c r="C118" s="11"/>
      <c r="D118" s="11"/>
      <c r="E118" s="12"/>
      <c r="F118" s="12" t="s">
        <v>52</v>
      </c>
      <c r="G118" s="13"/>
      <c r="H118" s="42">
        <v>3985.86</v>
      </c>
      <c r="I118" s="47" t="s">
        <v>29</v>
      </c>
      <c r="J118" s="14"/>
      <c r="K118" s="14"/>
      <c r="L118" s="14"/>
      <c r="M118" s="15"/>
      <c r="N118" s="16">
        <v>8906.9</v>
      </c>
    </row>
    <row r="119" spans="1:14" ht="23.1" customHeight="1">
      <c r="A119" s="19"/>
      <c r="B119" s="10" t="s">
        <v>38</v>
      </c>
      <c r="C119" s="11"/>
      <c r="D119" s="11"/>
      <c r="E119" s="12"/>
      <c r="F119" s="12"/>
      <c r="G119" s="13"/>
      <c r="H119" s="42">
        <v>1203.6300000000001</v>
      </c>
      <c r="I119" s="47" t="s">
        <v>30</v>
      </c>
      <c r="J119" s="14"/>
      <c r="K119" s="14"/>
      <c r="L119" s="14"/>
      <c r="M119" s="15"/>
      <c r="N119" s="48">
        <v>460</v>
      </c>
    </row>
    <row r="120" spans="1:14" ht="23.1" customHeight="1">
      <c r="A120" s="19"/>
      <c r="B120" s="10"/>
      <c r="C120" s="11"/>
      <c r="D120" s="11"/>
      <c r="E120" s="11"/>
      <c r="F120" s="22"/>
      <c r="G120" s="23"/>
      <c r="H120" s="39"/>
      <c r="I120" s="47" t="s">
        <v>31</v>
      </c>
      <c r="J120" s="14"/>
      <c r="K120" s="14"/>
      <c r="L120" s="14"/>
      <c r="M120" s="15"/>
      <c r="N120" s="48">
        <v>120</v>
      </c>
    </row>
    <row r="121" spans="1:14" ht="23.1" customHeight="1">
      <c r="A121" s="19"/>
      <c r="B121" s="10"/>
      <c r="C121" s="11"/>
      <c r="D121" s="11"/>
      <c r="E121" s="11"/>
      <c r="F121" s="22"/>
      <c r="G121" s="23"/>
      <c r="H121" s="39"/>
      <c r="I121" s="47" t="s">
        <v>32</v>
      </c>
      <c r="J121" s="14"/>
      <c r="K121" s="14"/>
      <c r="L121" s="14"/>
      <c r="M121" s="25"/>
      <c r="N121" s="48">
        <v>800</v>
      </c>
    </row>
    <row r="122" spans="1:14" ht="23.1" customHeight="1">
      <c r="A122" s="19"/>
      <c r="B122" s="10"/>
      <c r="C122" s="11"/>
      <c r="D122" s="11"/>
      <c r="E122" s="11"/>
      <c r="F122" s="22"/>
      <c r="G122" s="23"/>
      <c r="H122" s="39"/>
      <c r="I122" s="20" t="s">
        <v>49</v>
      </c>
      <c r="J122" s="11"/>
      <c r="K122" s="11"/>
      <c r="L122" s="11"/>
      <c r="M122" s="11"/>
      <c r="N122" s="21">
        <v>11307.68</v>
      </c>
    </row>
    <row r="123" spans="1:14" ht="23.1" customHeight="1">
      <c r="A123" s="19"/>
      <c r="B123" s="10"/>
      <c r="C123" s="11"/>
      <c r="D123" s="11"/>
      <c r="E123" s="11"/>
      <c r="F123" s="22"/>
      <c r="G123" s="23"/>
      <c r="H123" s="39"/>
      <c r="I123" s="20" t="s">
        <v>40</v>
      </c>
      <c r="J123" s="11"/>
      <c r="K123" s="11"/>
      <c r="L123" s="11"/>
      <c r="M123" s="11"/>
      <c r="N123" s="21">
        <v>1292</v>
      </c>
    </row>
    <row r="124" spans="1:14" ht="23.1" customHeight="1">
      <c r="A124" s="19"/>
      <c r="B124" s="10"/>
      <c r="C124" s="11"/>
      <c r="D124" s="11"/>
      <c r="E124" s="11"/>
      <c r="F124" s="22"/>
      <c r="G124" s="23"/>
      <c r="H124" s="39"/>
      <c r="I124" s="20" t="s">
        <v>35</v>
      </c>
      <c r="J124" s="28"/>
      <c r="K124" s="11"/>
      <c r="L124" s="11"/>
      <c r="M124" s="27"/>
      <c r="N124" s="43">
        <f>2*930.75</f>
        <v>1861.5</v>
      </c>
    </row>
    <row r="125" spans="1:14" ht="23.1" customHeight="1" thickBot="1">
      <c r="A125" s="19"/>
      <c r="B125" s="10"/>
      <c r="C125" s="11"/>
      <c r="D125" s="11"/>
      <c r="E125" s="11"/>
      <c r="F125" s="22"/>
      <c r="G125" s="23"/>
      <c r="H125" s="39"/>
      <c r="I125" s="20" t="s">
        <v>54</v>
      </c>
      <c r="J125" s="11"/>
      <c r="K125" s="11"/>
      <c r="L125" s="11"/>
      <c r="M125" s="22"/>
      <c r="N125" s="43">
        <f>745.6</f>
        <v>745.6</v>
      </c>
    </row>
    <row r="126" spans="1:14" ht="23.1" customHeight="1" thickBot="1">
      <c r="A126" s="29"/>
      <c r="B126" s="30"/>
      <c r="C126" s="31"/>
      <c r="D126" s="31"/>
      <c r="E126" s="31"/>
      <c r="F126" s="32"/>
      <c r="G126" s="30"/>
      <c r="H126" s="33">
        <f>SUM(H118:H125)</f>
        <v>5189.49</v>
      </c>
      <c r="I126" s="34"/>
      <c r="J126" s="35"/>
      <c r="K126" s="35"/>
      <c r="L126" s="35"/>
      <c r="M126" s="36"/>
      <c r="N126" s="44">
        <f>SUM(N118:N125)</f>
        <v>25493.68</v>
      </c>
    </row>
    <row r="127" spans="1:14" ht="23.1" customHeight="1" thickBot="1">
      <c r="A127" s="76" t="s">
        <v>9</v>
      </c>
      <c r="B127" s="76"/>
      <c r="C127" s="76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</row>
    <row r="128" spans="1:14" ht="23.1" customHeight="1" thickBot="1">
      <c r="A128" s="77" t="s">
        <v>0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9"/>
    </row>
    <row r="129" spans="1:14" ht="23.1" customHeight="1">
      <c r="A129" s="4"/>
      <c r="B129" s="67" t="s">
        <v>24</v>
      </c>
      <c r="C129" s="68"/>
      <c r="D129" s="68"/>
      <c r="E129" s="68"/>
      <c r="F129" s="68"/>
      <c r="G129" s="68"/>
      <c r="H129" s="68"/>
      <c r="I129" s="80" t="s">
        <v>27</v>
      </c>
      <c r="J129" s="71"/>
      <c r="K129" s="71"/>
      <c r="L129" s="71"/>
      <c r="M129" s="71"/>
      <c r="N129" s="81"/>
    </row>
    <row r="130" spans="1:14" ht="23.1" customHeight="1" thickBot="1">
      <c r="A130" s="5" t="s">
        <v>1</v>
      </c>
      <c r="B130" s="75" t="s">
        <v>2</v>
      </c>
      <c r="C130" s="75"/>
      <c r="D130" s="75"/>
      <c r="E130" s="75"/>
      <c r="F130" s="75"/>
      <c r="G130" s="6" t="s">
        <v>3</v>
      </c>
      <c r="H130" s="58" t="s">
        <v>4</v>
      </c>
      <c r="I130" s="82" t="s">
        <v>2</v>
      </c>
      <c r="J130" s="83"/>
      <c r="K130" s="83"/>
      <c r="L130" s="83"/>
      <c r="M130" s="83"/>
      <c r="N130" s="59" t="s">
        <v>4</v>
      </c>
    </row>
    <row r="131" spans="1:14" ht="23.1" customHeight="1">
      <c r="A131" s="9" t="s">
        <v>21</v>
      </c>
      <c r="B131" s="10" t="s">
        <v>53</v>
      </c>
      <c r="C131" s="11"/>
      <c r="D131" s="11"/>
      <c r="E131" s="12"/>
      <c r="F131" s="12"/>
      <c r="G131" s="13"/>
      <c r="H131" s="42">
        <v>2802.62</v>
      </c>
      <c r="I131" s="47" t="s">
        <v>29</v>
      </c>
      <c r="J131" s="14"/>
      <c r="K131" s="14"/>
      <c r="L131" s="14"/>
      <c r="M131" s="15"/>
      <c r="N131" s="16">
        <v>8906.9</v>
      </c>
    </row>
    <row r="132" spans="1:14" ht="23.1" customHeight="1">
      <c r="A132" s="19"/>
      <c r="B132" s="10" t="s">
        <v>34</v>
      </c>
      <c r="C132" s="11"/>
      <c r="D132" s="11"/>
      <c r="E132" s="11"/>
      <c r="F132" s="22"/>
      <c r="G132" s="23"/>
      <c r="H132" s="39">
        <v>2107.0700000000002</v>
      </c>
      <c r="I132" s="47" t="s">
        <v>30</v>
      </c>
      <c r="J132" s="14"/>
      <c r="K132" s="14"/>
      <c r="L132" s="14"/>
      <c r="M132" s="15"/>
      <c r="N132" s="48">
        <v>460</v>
      </c>
    </row>
    <row r="133" spans="1:14" ht="23.1" customHeight="1">
      <c r="A133" s="19"/>
      <c r="B133" s="10"/>
      <c r="C133" s="11"/>
      <c r="D133" s="11"/>
      <c r="E133" s="12"/>
      <c r="F133" s="12"/>
      <c r="G133" s="13"/>
      <c r="H133" s="42"/>
      <c r="I133" s="47" t="s">
        <v>31</v>
      </c>
      <c r="J133" s="14"/>
      <c r="K133" s="14"/>
      <c r="L133" s="14"/>
      <c r="M133" s="15"/>
      <c r="N133" s="48">
        <v>120</v>
      </c>
    </row>
    <row r="134" spans="1:14" ht="23.1" customHeight="1">
      <c r="A134" s="19"/>
      <c r="B134" s="10"/>
      <c r="C134" s="11"/>
      <c r="D134" s="11"/>
      <c r="E134" s="11"/>
      <c r="F134" s="22"/>
      <c r="G134" s="23"/>
      <c r="H134" s="39"/>
      <c r="I134" s="47" t="s">
        <v>32</v>
      </c>
      <c r="J134" s="14"/>
      <c r="K134" s="14"/>
      <c r="L134" s="14"/>
      <c r="M134" s="25"/>
      <c r="N134" s="48">
        <v>800</v>
      </c>
    </row>
    <row r="135" spans="1:14" ht="23.1" customHeight="1">
      <c r="A135" s="19"/>
      <c r="B135" s="10"/>
      <c r="C135" s="11"/>
      <c r="D135" s="11"/>
      <c r="E135" s="11"/>
      <c r="F135" s="22"/>
      <c r="G135" s="23"/>
      <c r="H135" s="39"/>
      <c r="I135" s="20" t="s">
        <v>35</v>
      </c>
      <c r="J135" s="11"/>
      <c r="K135" s="28"/>
      <c r="L135" s="11"/>
      <c r="M135" s="22"/>
      <c r="N135" s="43">
        <f>1930.75</f>
        <v>1930.75</v>
      </c>
    </row>
    <row r="136" spans="1:14" ht="23.1" customHeight="1">
      <c r="A136" s="19"/>
      <c r="B136" s="10"/>
      <c r="C136" s="11"/>
      <c r="D136" s="11"/>
      <c r="E136" s="11"/>
      <c r="F136" s="22"/>
      <c r="G136" s="23"/>
      <c r="H136" s="39"/>
      <c r="I136" s="20"/>
      <c r="J136" s="11"/>
      <c r="K136" s="11"/>
      <c r="L136" s="11"/>
      <c r="M136" s="27"/>
      <c r="N136" s="43"/>
    </row>
    <row r="137" spans="1:14" ht="23.1" customHeight="1" thickBot="1">
      <c r="A137" s="19"/>
      <c r="B137" s="10"/>
      <c r="C137" s="11"/>
      <c r="D137" s="11"/>
      <c r="E137" s="11"/>
      <c r="F137" s="22"/>
      <c r="G137" s="23"/>
      <c r="H137" s="39"/>
      <c r="I137" s="20"/>
      <c r="J137" s="11"/>
      <c r="K137" s="11"/>
      <c r="L137" s="11"/>
      <c r="M137" s="22"/>
      <c r="N137" s="43"/>
    </row>
    <row r="138" spans="1:14" ht="23.1" customHeight="1" thickBot="1">
      <c r="A138" s="29"/>
      <c r="B138" s="30"/>
      <c r="C138" s="31"/>
      <c r="D138" s="31"/>
      <c r="E138" s="31"/>
      <c r="F138" s="32"/>
      <c r="G138" s="30"/>
      <c r="H138" s="33">
        <f>SUM(H131:H137)</f>
        <v>4909.6900000000005</v>
      </c>
      <c r="I138" s="34"/>
      <c r="J138" s="35"/>
      <c r="K138" s="35"/>
      <c r="L138" s="35"/>
      <c r="M138" s="36"/>
      <c r="N138" s="44">
        <f>SUM(N131:N137)</f>
        <v>12217.65</v>
      </c>
    </row>
    <row r="139" spans="1:14" ht="23.1" customHeight="1" thickBot="1">
      <c r="A139" s="76" t="s">
        <v>9</v>
      </c>
      <c r="B139" s="76"/>
      <c r="C139" s="76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</row>
    <row r="140" spans="1:14" ht="23.1" customHeight="1" thickBot="1">
      <c r="A140" s="77" t="s">
        <v>0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23.1" customHeight="1">
      <c r="A141" s="4"/>
      <c r="B141" s="67" t="s">
        <v>24</v>
      </c>
      <c r="C141" s="68"/>
      <c r="D141" s="68"/>
      <c r="E141" s="68"/>
      <c r="F141" s="68"/>
      <c r="G141" s="68"/>
      <c r="H141" s="69"/>
      <c r="I141" s="70" t="s">
        <v>27</v>
      </c>
      <c r="J141" s="71"/>
      <c r="K141" s="71"/>
      <c r="L141" s="71"/>
      <c r="M141" s="71"/>
      <c r="N141" s="71"/>
    </row>
    <row r="142" spans="1:14" ht="23.1" customHeight="1" thickBot="1">
      <c r="A142" s="5" t="s">
        <v>1</v>
      </c>
      <c r="B142" s="75" t="s">
        <v>2</v>
      </c>
      <c r="C142" s="75"/>
      <c r="D142" s="75"/>
      <c r="E142" s="75"/>
      <c r="F142" s="75"/>
      <c r="G142" s="6" t="s">
        <v>3</v>
      </c>
      <c r="H142" s="7" t="s">
        <v>4</v>
      </c>
      <c r="I142" s="73" t="s">
        <v>2</v>
      </c>
      <c r="J142" s="73"/>
      <c r="K142" s="73"/>
      <c r="L142" s="73"/>
      <c r="M142" s="73"/>
      <c r="N142" s="8" t="s">
        <v>4</v>
      </c>
    </row>
    <row r="143" spans="1:14" ht="23.1" customHeight="1">
      <c r="A143" s="9" t="s">
        <v>22</v>
      </c>
      <c r="B143" s="10" t="s">
        <v>34</v>
      </c>
      <c r="C143" s="11"/>
      <c r="D143" s="11"/>
      <c r="E143" s="12"/>
      <c r="F143" s="12"/>
      <c r="G143" s="13"/>
      <c r="H143" s="42">
        <v>2226.54</v>
      </c>
      <c r="I143" s="46" t="s">
        <v>29</v>
      </c>
      <c r="J143" s="17"/>
      <c r="K143" s="17"/>
      <c r="L143" s="17"/>
      <c r="M143" s="18"/>
      <c r="N143" s="16">
        <v>8906.9</v>
      </c>
    </row>
    <row r="144" spans="1:14" ht="23.1" customHeight="1">
      <c r="A144" s="19"/>
      <c r="B144" s="10"/>
      <c r="C144" s="11"/>
      <c r="D144" s="11"/>
      <c r="E144" s="11"/>
      <c r="F144" s="22"/>
      <c r="G144" s="23"/>
      <c r="H144" s="24"/>
      <c r="I144" s="47" t="s">
        <v>30</v>
      </c>
      <c r="J144" s="14"/>
      <c r="K144" s="14"/>
      <c r="L144" s="14"/>
      <c r="M144" s="15"/>
      <c r="N144" s="48">
        <v>460</v>
      </c>
    </row>
    <row r="145" spans="1:14" ht="23.1" customHeight="1">
      <c r="A145" s="19"/>
      <c r="B145" s="10"/>
      <c r="C145" s="11"/>
      <c r="D145" s="11"/>
      <c r="E145" s="11"/>
      <c r="F145" s="22"/>
      <c r="G145" s="23"/>
      <c r="H145" s="39"/>
      <c r="I145" s="47" t="s">
        <v>31</v>
      </c>
      <c r="J145" s="14"/>
      <c r="K145" s="14"/>
      <c r="L145" s="14"/>
      <c r="M145" s="15"/>
      <c r="N145" s="48">
        <v>120</v>
      </c>
    </row>
    <row r="146" spans="1:14" ht="23.1" customHeight="1">
      <c r="A146" s="19"/>
      <c r="B146" s="10"/>
      <c r="C146" s="11"/>
      <c r="D146" s="11"/>
      <c r="E146" s="11"/>
      <c r="F146" s="22"/>
      <c r="G146" s="23"/>
      <c r="H146" s="39"/>
      <c r="I146" s="47" t="s">
        <v>32</v>
      </c>
      <c r="J146" s="14"/>
      <c r="K146" s="14"/>
      <c r="L146" s="14"/>
      <c r="M146" s="25"/>
      <c r="N146" s="48">
        <v>800</v>
      </c>
    </row>
    <row r="147" spans="1:14" ht="23.1" customHeight="1">
      <c r="A147" s="19"/>
      <c r="B147" s="10"/>
      <c r="C147" s="11"/>
      <c r="D147" s="11"/>
      <c r="E147" s="11"/>
      <c r="F147" s="22"/>
      <c r="G147" s="23"/>
      <c r="H147" s="39"/>
      <c r="I147" s="26" t="s">
        <v>50</v>
      </c>
      <c r="J147" s="11"/>
      <c r="K147" s="11"/>
      <c r="L147" s="11"/>
      <c r="M147" s="22"/>
      <c r="N147" s="43">
        <v>29497.34</v>
      </c>
    </row>
    <row r="148" spans="1:14" ht="23.1" customHeight="1">
      <c r="A148" s="19"/>
      <c r="B148" s="10"/>
      <c r="C148" s="11"/>
      <c r="D148" s="11"/>
      <c r="E148" s="11"/>
      <c r="F148" s="22"/>
      <c r="G148" s="23"/>
      <c r="H148" s="39"/>
      <c r="I148" s="26" t="s">
        <v>40</v>
      </c>
      <c r="J148" s="11"/>
      <c r="K148" s="11"/>
      <c r="L148" s="11"/>
      <c r="M148" s="27"/>
      <c r="N148" s="43">
        <v>1292</v>
      </c>
    </row>
    <row r="149" spans="1:14" ht="23.1" customHeight="1">
      <c r="A149" s="19"/>
      <c r="B149" s="10"/>
      <c r="C149" s="11"/>
      <c r="D149" s="11"/>
      <c r="E149" s="11"/>
      <c r="F149" s="22"/>
      <c r="G149" s="23"/>
      <c r="H149" s="39"/>
      <c r="I149" s="26" t="s">
        <v>35</v>
      </c>
      <c r="J149" s="11"/>
      <c r="K149" s="11"/>
      <c r="L149" s="11"/>
      <c r="M149" s="27"/>
      <c r="N149" s="43">
        <f>4*930.75+745.6*2</f>
        <v>5214.2</v>
      </c>
    </row>
    <row r="150" spans="1:14" ht="23.1" customHeight="1" thickBot="1">
      <c r="A150" s="19"/>
      <c r="B150" s="10"/>
      <c r="C150" s="11"/>
      <c r="D150" s="11"/>
      <c r="E150" s="11"/>
      <c r="F150" s="22"/>
      <c r="G150" s="23"/>
      <c r="H150" s="39"/>
      <c r="I150" s="20" t="s">
        <v>37</v>
      </c>
      <c r="J150" s="11"/>
      <c r="K150" s="11"/>
      <c r="L150" s="11"/>
      <c r="M150" s="22"/>
      <c r="N150" s="43">
        <f>2*1047.8</f>
        <v>2095.6</v>
      </c>
    </row>
    <row r="151" spans="1:14" ht="23.1" customHeight="1" thickBot="1">
      <c r="A151" s="29"/>
      <c r="B151" s="30"/>
      <c r="C151" s="31"/>
      <c r="D151" s="31"/>
      <c r="E151" s="31"/>
      <c r="F151" s="32"/>
      <c r="G151" s="30"/>
      <c r="H151" s="33">
        <f>SUM(H143:H150)</f>
        <v>2226.54</v>
      </c>
      <c r="I151" s="34"/>
      <c r="J151" s="35"/>
      <c r="K151" s="35"/>
      <c r="L151" s="35"/>
      <c r="M151" s="36"/>
      <c r="N151" s="44">
        <f>SUM(N143:N150)</f>
        <v>48386.039999999994</v>
      </c>
    </row>
    <row r="152" spans="1:14" ht="23.1" customHeight="1">
      <c r="E152" s="72" t="s">
        <v>7</v>
      </c>
      <c r="F152" s="72"/>
      <c r="G152" s="72"/>
      <c r="H152" s="49">
        <f>H15+H29+H42+H55+H68+H78+H88+H100+H113+H126+H138+H151</f>
        <v>34167.68</v>
      </c>
      <c r="K152" s="74" t="s">
        <v>7</v>
      </c>
      <c r="L152" s="74"/>
      <c r="M152" s="74"/>
      <c r="N152" s="50">
        <f>N15+N29+N42+N55+N68+N78+N88+N100+N113+N126+N138+N151</f>
        <v>227436.96999999997</v>
      </c>
    </row>
    <row r="153" spans="1:14" ht="23.1" customHeight="1"/>
    <row r="154" spans="1:14" ht="23.1" customHeight="1">
      <c r="A154" s="45"/>
    </row>
    <row r="155" spans="1:14" ht="23.1" customHeight="1"/>
    <row r="156" spans="1:14" ht="23.1" customHeight="1">
      <c r="A156" s="62" t="s">
        <v>5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4" ht="23.1" customHeight="1">
      <c r="A157" s="62" t="s">
        <v>12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4" ht="23.1" customHeight="1">
      <c r="A158" s="62" t="s">
        <v>39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4">
      <c r="A159" s="62" t="s">
        <v>26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M159" s="45"/>
    </row>
    <row r="160" spans="1:14">
      <c r="A160" s="52"/>
      <c r="B160" s="53"/>
      <c r="C160" s="53"/>
      <c r="D160" s="53"/>
      <c r="E160" s="53"/>
      <c r="F160" s="53"/>
      <c r="G160" s="51"/>
      <c r="H160" s="51"/>
    </row>
    <row r="161" spans="1:10" ht="15" customHeight="1">
      <c r="A161" s="52"/>
      <c r="B161" s="66" t="s">
        <v>6</v>
      </c>
      <c r="C161" s="66"/>
      <c r="D161" s="65" t="s">
        <v>28</v>
      </c>
      <c r="E161" s="65"/>
      <c r="F161" s="65" t="s">
        <v>23</v>
      </c>
      <c r="G161" s="65"/>
      <c r="H161" s="64" t="s">
        <v>13</v>
      </c>
      <c r="I161" s="64"/>
      <c r="J161" s="54"/>
    </row>
    <row r="162" spans="1:10" ht="15" customHeight="1">
      <c r="A162" s="52"/>
      <c r="B162" s="66"/>
      <c r="C162" s="66"/>
      <c r="D162" s="65"/>
      <c r="E162" s="65"/>
      <c r="F162" s="65"/>
      <c r="G162" s="65"/>
      <c r="H162" s="64"/>
      <c r="I162" s="64"/>
      <c r="J162" s="54"/>
    </row>
    <row r="163" spans="1:10" ht="38.25" customHeight="1">
      <c r="A163" s="55" t="s">
        <v>25</v>
      </c>
      <c r="B163" s="63">
        <v>494409.18</v>
      </c>
      <c r="C163" s="63"/>
      <c r="D163" s="63">
        <v>476814.72</v>
      </c>
      <c r="E163" s="63"/>
      <c r="F163" s="63">
        <f>H152+N152-12*120</f>
        <v>260164.64999999997</v>
      </c>
      <c r="G163" s="63"/>
      <c r="H163" s="63">
        <f>D163-F163</f>
        <v>216650.07</v>
      </c>
      <c r="I163" s="63"/>
    </row>
  </sheetData>
  <mergeCells count="86">
    <mergeCell ref="A44:N44"/>
    <mergeCell ref="A1:C1"/>
    <mergeCell ref="B3:H3"/>
    <mergeCell ref="B19:H19"/>
    <mergeCell ref="A2:N2"/>
    <mergeCell ref="I3:N3"/>
    <mergeCell ref="B20:F20"/>
    <mergeCell ref="A18:N18"/>
    <mergeCell ref="I4:M4"/>
    <mergeCell ref="B4:F4"/>
    <mergeCell ref="I20:M20"/>
    <mergeCell ref="I19:N19"/>
    <mergeCell ref="A31:C31"/>
    <mergeCell ref="A43:C43"/>
    <mergeCell ref="B34:F34"/>
    <mergeCell ref="A32:N32"/>
    <mergeCell ref="B33:H33"/>
    <mergeCell ref="I34:M34"/>
    <mergeCell ref="I33:N33"/>
    <mergeCell ref="A17:C17"/>
    <mergeCell ref="A80:N80"/>
    <mergeCell ref="A90:N90"/>
    <mergeCell ref="I71:N71"/>
    <mergeCell ref="B71:H71"/>
    <mergeCell ref="A56:C56"/>
    <mergeCell ref="I72:M72"/>
    <mergeCell ref="A69:C69"/>
    <mergeCell ref="B72:F72"/>
    <mergeCell ref="B59:F59"/>
    <mergeCell ref="A79:C79"/>
    <mergeCell ref="A57:N57"/>
    <mergeCell ref="I58:N58"/>
    <mergeCell ref="B45:H45"/>
    <mergeCell ref="I46:M46"/>
    <mergeCell ref="B46:F46"/>
    <mergeCell ref="I59:M59"/>
    <mergeCell ref="A70:N70"/>
    <mergeCell ref="B58:H58"/>
    <mergeCell ref="I45:N45"/>
    <mergeCell ref="B81:H81"/>
    <mergeCell ref="B82:F82"/>
    <mergeCell ref="I81:N81"/>
    <mergeCell ref="A114:C114"/>
    <mergeCell ref="B116:H116"/>
    <mergeCell ref="I104:M104"/>
    <mergeCell ref="B103:H103"/>
    <mergeCell ref="I91:N91"/>
    <mergeCell ref="B91:H91"/>
    <mergeCell ref="I92:M92"/>
    <mergeCell ref="A102:N102"/>
    <mergeCell ref="I82:M82"/>
    <mergeCell ref="A89:C89"/>
    <mergeCell ref="I129:N129"/>
    <mergeCell ref="A140:N140"/>
    <mergeCell ref="I130:M130"/>
    <mergeCell ref="B130:F130"/>
    <mergeCell ref="B129:H129"/>
    <mergeCell ref="A139:C139"/>
    <mergeCell ref="A127:C127"/>
    <mergeCell ref="A128:N128"/>
    <mergeCell ref="B92:F92"/>
    <mergeCell ref="A101:C101"/>
    <mergeCell ref="I103:N103"/>
    <mergeCell ref="I116:N116"/>
    <mergeCell ref="A115:N115"/>
    <mergeCell ref="B104:F104"/>
    <mergeCell ref="B117:F117"/>
    <mergeCell ref="I117:M117"/>
    <mergeCell ref="F163:G163"/>
    <mergeCell ref="D161:E162"/>
    <mergeCell ref="B141:H141"/>
    <mergeCell ref="I141:N141"/>
    <mergeCell ref="E152:G152"/>
    <mergeCell ref="I142:M142"/>
    <mergeCell ref="K152:M152"/>
    <mergeCell ref="B142:F142"/>
    <mergeCell ref="A159:K159"/>
    <mergeCell ref="A158:K158"/>
    <mergeCell ref="A156:K156"/>
    <mergeCell ref="A157:K157"/>
    <mergeCell ref="H163:I163"/>
    <mergeCell ref="H161:I162"/>
    <mergeCell ref="F161:G162"/>
    <mergeCell ref="B161:C162"/>
    <mergeCell ref="D163:E163"/>
    <mergeCell ref="B163:C163"/>
  </mergeCells>
  <phoneticPr fontId="2" type="noConversion"/>
  <pageMargins left="0.22" right="0.18" top="0.17" bottom="0.18" header="0.5" footer="0.5"/>
  <pageSetup paperSize="9" scale="44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2015-03-11T13:29:39Z</cp:lastPrinted>
  <dcterms:created xsi:type="dcterms:W3CDTF">2013-02-05T05:42:12Z</dcterms:created>
  <dcterms:modified xsi:type="dcterms:W3CDTF">2019-05-05T15:44:48Z</dcterms:modified>
</cp:coreProperties>
</file>