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нституции 3а" sheetId="1" r:id="rId1"/>
  </sheets>
  <calcPr calcId="114210"/>
</workbook>
</file>

<file path=xl/calcChain.xml><?xml version="1.0" encoding="utf-8"?>
<calcChain xmlns="http://schemas.openxmlformats.org/spreadsheetml/2006/main">
  <c r="T126" i="1"/>
  <c r="T114"/>
  <c r="T104"/>
  <c r="T85"/>
  <c r="T86"/>
  <c r="T93"/>
  <c r="T76"/>
  <c r="T80"/>
  <c r="T71"/>
  <c r="T56"/>
  <c r="T61"/>
  <c r="T51"/>
  <c r="T42"/>
  <c r="T32"/>
  <c r="T22"/>
  <c r="T12"/>
  <c r="T127"/>
  <c r="N89"/>
  <c r="N9"/>
  <c r="H111"/>
  <c r="H76"/>
  <c r="H39"/>
  <c r="H5"/>
  <c r="N126"/>
  <c r="N114"/>
  <c r="N101"/>
  <c r="N104"/>
  <c r="N93"/>
  <c r="N79"/>
  <c r="N80"/>
  <c r="N69"/>
  <c r="N71"/>
  <c r="N59"/>
  <c r="N61"/>
  <c r="N51"/>
  <c r="N42"/>
  <c r="N32"/>
  <c r="N22"/>
  <c r="N8"/>
  <c r="N12"/>
  <c r="N127"/>
  <c r="H12"/>
  <c r="H42"/>
  <c r="H80"/>
  <c r="H114"/>
  <c r="H126"/>
  <c r="H104"/>
  <c r="H93"/>
  <c r="H71"/>
  <c r="H56"/>
  <c r="H61"/>
  <c r="H51"/>
  <c r="H32"/>
  <c r="H18"/>
  <c r="H22"/>
  <c r="H127"/>
  <c r="H138"/>
  <c r="H147"/>
  <c r="A143"/>
  <c r="A33"/>
  <c r="A43"/>
  <c r="A52"/>
  <c r="A62"/>
  <c r="A72"/>
  <c r="A81"/>
  <c r="A94"/>
  <c r="A105"/>
  <c r="A115"/>
  <c r="A23"/>
  <c r="A13"/>
</calcChain>
</file>

<file path=xl/sharedStrings.xml><?xml version="1.0" encoding="utf-8"?>
<sst xmlns="http://schemas.openxmlformats.org/spreadsheetml/2006/main" count="259" uniqueCount="54">
  <si>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</si>
  <si>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</si>
  <si>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</si>
  <si>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</si>
  <si>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</si>
  <si>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</si>
  <si>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</si>
  <si>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</si>
  <si>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</si>
  <si>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Конституции 3а</t>
  </si>
  <si>
    <t>по начислению, поступлению, затратам  средств</t>
  </si>
  <si>
    <t>остаток (+) /перерасход(-)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</si>
  <si>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</si>
  <si>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</si>
  <si>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</si>
  <si>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</si>
  <si>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</si>
  <si>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</si>
  <si>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</si>
  <si>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</si>
  <si>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</si>
  <si>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</si>
  <si>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</si>
  <si>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</si>
  <si>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</si>
  <si>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</si>
  <si>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3а  по ул.Конституции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</si>
  <si>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</si>
  <si>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</si>
  <si>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</si>
  <si>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</si>
  <si>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согласно графика</t>
  </si>
  <si>
    <t>снятие показаний эл.энергии</t>
  </si>
  <si>
    <t>ремонт дверей</t>
  </si>
  <si>
    <t>восстановление освещения, замена ламп</t>
  </si>
  <si>
    <t>восстановление теплоснабжения</t>
  </si>
  <si>
    <t>устранение течи ХВС</t>
  </si>
  <si>
    <t>прочистка канализации</t>
  </si>
  <si>
    <t>покос травы</t>
  </si>
  <si>
    <t>устранение течи хвс</t>
  </si>
  <si>
    <t>очистка кровли от снега и наледи</t>
  </si>
  <si>
    <t>ревизия эл.щитов</t>
  </si>
  <si>
    <t>по содержанию жилья за 2017 год</t>
  </si>
  <si>
    <t>по текущему  ремонту за 2017 год</t>
  </si>
  <si>
    <t>ремонт дверей и водостока</t>
  </si>
  <si>
    <t>рзакрытие подв.окон, ремонт двери</t>
  </si>
  <si>
    <t>очтстка территории от снега трактором</t>
  </si>
  <si>
    <t>уборка территории, вывоз мусора</t>
  </si>
  <si>
    <t>стрижка кустов</t>
  </si>
  <si>
    <t>ремонт эл.щита</t>
  </si>
  <si>
    <t>замена доводчика</t>
  </si>
  <si>
    <t>покос и уборка травы</t>
  </si>
  <si>
    <t>установка спускников</t>
  </si>
  <si>
    <t>ремонт радиатора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</si>
</sst>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Arial Cyr "/>
      <charset val="204"/>
    </font>
    <font>
      <sz val="11"/>
      <color indexed="8"/>
      <name val="Arial Cyr "/>
      <charset val="204"/>
    </font>
    <font>
      <sz val="11"/>
      <name val="Arial Cyr "/>
      <charset val="204"/>
    </font>
    <font>
      <b/>
      <sz val="11"/>
      <color indexed="10"/>
      <name val="Arial Cyr "/>
      <charset val="204"/>
    </font>
    <font>
      <sz val="10"/>
      <name val="Arial Cyr "/>
      <charset val="204"/>
    </font>
    <font>
      <b/>
      <sz val="11"/>
      <color indexed="8"/>
      <name val="Arial Cyr "/>
      <charset val="204"/>
    </font>
    <font>
      <b/>
      <sz val="10"/>
      <name val="Arial Cyr "/>
      <charset val="204"/>
    </font>
    <font>
      <b/>
      <sz val="11"/>
      <color indexed="10"/>
      <name val="Arial Cyr "/>
      <charset val="204"/>
    </font>
    <font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5" fillId="0" borderId="0" xfId="1" applyFont="1" applyAlignment="1"/>
    <xf numFmtId="0" fontId="5" fillId="0" borderId="1" xfId="1" applyFont="1" applyBorder="1" applyAlignment="1"/>
    <xf numFmtId="0" fontId="6" fillId="0" borderId="0" xfId="0" applyFont="1"/>
    <xf numFmtId="0" fontId="8" fillId="0" borderId="2" xfId="1" applyFont="1" applyBorder="1" applyAlignment="1">
      <alignment horizontal="center"/>
    </xf>
    <xf numFmtId="0" fontId="7" fillId="0" borderId="3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2" fontId="7" fillId="0" borderId="4" xfId="1" applyNumberFormat="1" applyFont="1" applyBorder="1"/>
    <xf numFmtId="2" fontId="7" fillId="0" borderId="5" xfId="1" applyNumberFormat="1" applyFont="1" applyFill="1" applyBorder="1"/>
    <xf numFmtId="0" fontId="7" fillId="0" borderId="6" xfId="1" applyFont="1" applyBorder="1"/>
    <xf numFmtId="0" fontId="7" fillId="0" borderId="7" xfId="1" applyFont="1" applyBorder="1"/>
    <xf numFmtId="2" fontId="7" fillId="0" borderId="8" xfId="1" applyNumberFormat="1" applyFont="1" applyFill="1" applyBorder="1"/>
    <xf numFmtId="2" fontId="7" fillId="0" borderId="5" xfId="1" applyNumberFormat="1" applyFont="1" applyBorder="1"/>
    <xf numFmtId="0" fontId="7" fillId="0" borderId="2" xfId="1" applyFont="1" applyBorder="1"/>
    <xf numFmtId="0" fontId="7" fillId="0" borderId="9" xfId="1" applyFont="1" applyBorder="1"/>
    <xf numFmtId="0" fontId="7" fillId="0" borderId="7" xfId="1" applyFont="1" applyBorder="1" applyAlignment="1">
      <alignment horizontal="right"/>
    </xf>
    <xf numFmtId="2" fontId="7" fillId="0" borderId="8" xfId="1" applyNumberFormat="1" applyFont="1" applyBorder="1"/>
    <xf numFmtId="0" fontId="7" fillId="0" borderId="10" xfId="1" applyFont="1" applyBorder="1"/>
    <xf numFmtId="0" fontId="7" fillId="0" borderId="11" xfId="1" applyFont="1" applyBorder="1"/>
    <xf numFmtId="0" fontId="7" fillId="0" borderId="12" xfId="1" applyFont="1" applyBorder="1"/>
    <xf numFmtId="0" fontId="7" fillId="0" borderId="13" xfId="1" applyFont="1" applyBorder="1"/>
    <xf numFmtId="2" fontId="5" fillId="0" borderId="14" xfId="1" applyNumberFormat="1" applyFont="1" applyBorder="1"/>
    <xf numFmtId="0" fontId="5" fillId="0" borderId="15" xfId="1" applyFont="1" applyBorder="1"/>
    <xf numFmtId="0" fontId="5" fillId="0" borderId="1" xfId="1" applyFont="1" applyBorder="1"/>
    <xf numFmtId="0" fontId="5" fillId="0" borderId="16" xfId="1" applyFont="1" applyBorder="1"/>
    <xf numFmtId="2" fontId="5" fillId="0" borderId="17" xfId="1" applyNumberFormat="1" applyFont="1" applyBorder="1"/>
    <xf numFmtId="0" fontId="7" fillId="0" borderId="18" xfId="1" applyFont="1" applyBorder="1"/>
    <xf numFmtId="0" fontId="7" fillId="0" borderId="19" xfId="1" applyFont="1" applyBorder="1"/>
    <xf numFmtId="0" fontId="5" fillId="0" borderId="20" xfId="1" applyFont="1" applyBorder="1"/>
    <xf numFmtId="0" fontId="5" fillId="0" borderId="12" xfId="1" applyFont="1" applyBorder="1"/>
    <xf numFmtId="0" fontId="5" fillId="0" borderId="21" xfId="1" applyFont="1" applyBorder="1"/>
    <xf numFmtId="2" fontId="10" fillId="0" borderId="22" xfId="0" applyNumberFormat="1" applyFont="1" applyBorder="1"/>
    <xf numFmtId="2" fontId="5" fillId="0" borderId="23" xfId="1" applyNumberFormat="1" applyFont="1" applyBorder="1"/>
    <xf numFmtId="0" fontId="6" fillId="0" borderId="0" xfId="0" applyFont="1" applyFill="1"/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10" fillId="0" borderId="22" xfId="0" applyFont="1" applyFill="1" applyBorder="1" applyAlignment="1">
      <alignment horizontal="center" vertical="center" wrapText="1"/>
    </xf>
    <xf numFmtId="2" fontId="6" fillId="0" borderId="0" xfId="0" applyNumberFormat="1" applyFont="1"/>
    <xf numFmtId="0" fontId="12" fillId="0" borderId="2" xfId="1" applyFont="1" applyBorder="1" applyAlignment="1">
      <alignment horizontal="center"/>
    </xf>
    <xf numFmtId="0" fontId="13" fillId="0" borderId="0" xfId="0" applyFont="1"/>
    <xf numFmtId="0" fontId="5" fillId="0" borderId="0" xfId="1" applyFont="1" applyBorder="1"/>
    <xf numFmtId="2" fontId="5" fillId="0" borderId="0" xfId="1" applyNumberFormat="1" applyFont="1" applyBorder="1"/>
    <xf numFmtId="2" fontId="7" fillId="0" borderId="3" xfId="1" applyNumberFormat="1" applyFont="1" applyBorder="1"/>
    <xf numFmtId="2" fontId="5" fillId="0" borderId="24" xfId="1" applyNumberFormat="1" applyFont="1" applyBorder="1"/>
    <xf numFmtId="0" fontId="5" fillId="0" borderId="25" xfId="1" applyFont="1" applyBorder="1"/>
    <xf numFmtId="0" fontId="5" fillId="0" borderId="26" xfId="1" applyFont="1" applyBorder="1"/>
    <xf numFmtId="2" fontId="9" fillId="0" borderId="27" xfId="1" applyNumberFormat="1" applyFont="1" applyBorder="1"/>
    <xf numFmtId="0" fontId="7" fillId="0" borderId="28" xfId="1" applyFont="1" applyFill="1" applyBorder="1"/>
    <xf numFmtId="0" fontId="5" fillId="0" borderId="28" xfId="1" applyFont="1" applyFill="1" applyBorder="1"/>
    <xf numFmtId="2" fontId="7" fillId="0" borderId="29" xfId="1" applyNumberFormat="1" applyFont="1" applyBorder="1"/>
    <xf numFmtId="0" fontId="5" fillId="0" borderId="30" xfId="1" applyFont="1" applyBorder="1"/>
    <xf numFmtId="2" fontId="5" fillId="0" borderId="31" xfId="1" applyNumberFormat="1" applyFont="1" applyBorder="1"/>
    <xf numFmtId="0" fontId="7" fillId="0" borderId="32" xfId="1" applyFont="1" applyBorder="1"/>
    <xf numFmtId="2" fontId="5" fillId="0" borderId="32" xfId="1" applyNumberFormat="1" applyFont="1" applyBorder="1"/>
    <xf numFmtId="0" fontId="5" fillId="0" borderId="32" xfId="1" applyFont="1" applyBorder="1"/>
    <xf numFmtId="2" fontId="7" fillId="0" borderId="33" xfId="1" applyNumberFormat="1" applyFont="1" applyBorder="1"/>
    <xf numFmtId="0" fontId="7" fillId="0" borderId="34" xfId="1" applyFont="1" applyBorder="1"/>
    <xf numFmtId="0" fontId="7" fillId="0" borderId="25" xfId="1" applyFont="1" applyBorder="1"/>
    <xf numFmtId="0" fontId="7" fillId="0" borderId="26" xfId="1" applyFont="1" applyBorder="1"/>
    <xf numFmtId="2" fontId="7" fillId="0" borderId="27" xfId="1" applyNumberFormat="1" applyFont="1" applyBorder="1"/>
    <xf numFmtId="0" fontId="7" fillId="0" borderId="28" xfId="1" applyFont="1" applyBorder="1"/>
    <xf numFmtId="2" fontId="7" fillId="0" borderId="35" xfId="1" applyNumberFormat="1" applyFont="1" applyBorder="1"/>
    <xf numFmtId="2" fontId="7" fillId="0" borderId="32" xfId="1" applyNumberFormat="1" applyFont="1" applyBorder="1"/>
    <xf numFmtId="2" fontId="5" fillId="0" borderId="36" xfId="1" applyNumberFormat="1" applyFont="1" applyBorder="1"/>
    <xf numFmtId="0" fontId="3" fillId="2" borderId="37" xfId="1" applyFont="1" applyFill="1" applyBorder="1"/>
    <xf numFmtId="0" fontId="4" fillId="2" borderId="10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2" borderId="39" xfId="1" applyFont="1" applyFill="1" applyBorder="1"/>
    <xf numFmtId="0" fontId="4" fillId="2" borderId="40" xfId="1" applyFont="1" applyFill="1" applyBorder="1"/>
    <xf numFmtId="0" fontId="4" fillId="2" borderId="41" xfId="1" applyFont="1" applyFill="1" applyBorder="1"/>
    <xf numFmtId="0" fontId="4" fillId="2" borderId="5" xfId="1" applyFont="1" applyFill="1" applyBorder="1"/>
    <xf numFmtId="2" fontId="5" fillId="0" borderId="42" xfId="1" applyNumberFormat="1" applyFont="1" applyBorder="1"/>
    <xf numFmtId="2" fontId="7" fillId="0" borderId="43" xfId="1" applyNumberFormat="1" applyFont="1" applyBorder="1"/>
    <xf numFmtId="2" fontId="7" fillId="0" borderId="44" xfId="1" applyNumberFormat="1" applyFont="1" applyBorder="1"/>
    <xf numFmtId="0" fontId="5" fillId="0" borderId="45" xfId="1" applyFont="1" applyBorder="1"/>
    <xf numFmtId="0" fontId="5" fillId="0" borderId="46" xfId="1" applyFont="1" applyBorder="1"/>
    <xf numFmtId="0" fontId="5" fillId="0" borderId="47" xfId="1" applyFont="1" applyBorder="1"/>
    <xf numFmtId="2" fontId="5" fillId="0" borderId="48" xfId="1" applyNumberFormat="1" applyFont="1" applyFill="1" applyBorder="1"/>
    <xf numFmtId="0" fontId="5" fillId="0" borderId="6" xfId="1" applyFont="1" applyBorder="1"/>
    <xf numFmtId="0" fontId="5" fillId="0" borderId="7" xfId="1" applyFont="1" applyBorder="1"/>
    <xf numFmtId="2" fontId="5" fillId="0" borderId="8" xfId="1" applyNumberFormat="1" applyFont="1" applyFill="1" applyBorder="1"/>
    <xf numFmtId="0" fontId="5" fillId="0" borderId="18" xfId="1" applyFont="1" applyBorder="1" applyAlignment="1">
      <alignment horizontal="right"/>
    </xf>
    <xf numFmtId="2" fontId="5" fillId="0" borderId="16" xfId="1" applyNumberFormat="1" applyFont="1" applyFill="1" applyBorder="1"/>
    <xf numFmtId="0" fontId="7" fillId="0" borderId="34" xfId="1" applyFont="1" applyFill="1" applyBorder="1"/>
    <xf numFmtId="2" fontId="7" fillId="0" borderId="0" xfId="1" applyNumberFormat="1" applyFont="1" applyBorder="1"/>
    <xf numFmtId="0" fontId="3" fillId="0" borderId="34" xfId="1" applyFont="1" applyFill="1" applyBorder="1"/>
    <xf numFmtId="2" fontId="7" fillId="0" borderId="42" xfId="1" applyNumberFormat="1" applyFont="1" applyBorder="1"/>
    <xf numFmtId="0" fontId="7" fillId="0" borderId="46" xfId="1" applyFont="1" applyBorder="1" applyAlignment="1">
      <alignment wrapText="1"/>
    </xf>
    <xf numFmtId="0" fontId="7" fillId="0" borderId="47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7" fillId="0" borderId="49" xfId="1" applyFont="1" applyBorder="1" applyAlignment="1"/>
    <xf numFmtId="2" fontId="7" fillId="0" borderId="50" xfId="1" applyNumberFormat="1" applyFont="1" applyBorder="1" applyAlignment="1"/>
    <xf numFmtId="2" fontId="7" fillId="0" borderId="5" xfId="1" applyNumberFormat="1" applyFont="1" applyBorder="1" applyAlignment="1"/>
    <xf numFmtId="0" fontId="7" fillId="0" borderId="3" xfId="1" applyFont="1" applyBorder="1" applyAlignment="1"/>
    <xf numFmtId="2" fontId="7" fillId="0" borderId="61" xfId="1" applyNumberFormat="1" applyFont="1" applyBorder="1"/>
    <xf numFmtId="0" fontId="7" fillId="0" borderId="62" xfId="1" applyFont="1" applyBorder="1"/>
    <xf numFmtId="0" fontId="7" fillId="0" borderId="62" xfId="1" applyFont="1" applyBorder="1" applyAlignment="1"/>
    <xf numFmtId="0" fontId="7" fillId="0" borderId="63" xfId="1" applyFont="1" applyBorder="1"/>
    <xf numFmtId="0" fontId="7" fillId="0" borderId="63" xfId="1" applyFont="1" applyBorder="1" applyAlignment="1">
      <alignment wrapText="1"/>
    </xf>
    <xf numFmtId="2" fontId="7" fillId="0" borderId="62" xfId="1" applyNumberFormat="1" applyFont="1" applyBorder="1"/>
    <xf numFmtId="2" fontId="7" fillId="0" borderId="3" xfId="1" applyNumberFormat="1" applyFont="1" applyFill="1" applyBorder="1"/>
    <xf numFmtId="2" fontId="7" fillId="0" borderId="3" xfId="1" applyNumberFormat="1" applyFont="1" applyBorder="1" applyAlignment="1"/>
    <xf numFmtId="0" fontId="5" fillId="0" borderId="34" xfId="1" applyFont="1" applyBorder="1"/>
    <xf numFmtId="2" fontId="5" fillId="0" borderId="64" xfId="1" applyNumberFormat="1" applyFont="1" applyFill="1" applyBorder="1"/>
    <xf numFmtId="0" fontId="5" fillId="0" borderId="28" xfId="1" applyFont="1" applyBorder="1"/>
    <xf numFmtId="2" fontId="5" fillId="0" borderId="42" xfId="1" applyNumberFormat="1" applyFont="1" applyFill="1" applyBorder="1"/>
    <xf numFmtId="2" fontId="5" fillId="0" borderId="65" xfId="1" applyNumberFormat="1" applyFont="1" applyFill="1" applyBorder="1"/>
    <xf numFmtId="2" fontId="7" fillId="0" borderId="42" xfId="1" applyNumberFormat="1" applyFont="1" applyFill="1" applyBorder="1"/>
    <xf numFmtId="2" fontId="7" fillId="0" borderId="66" xfId="1" applyNumberFormat="1" applyFont="1" applyFill="1" applyBorder="1"/>
    <xf numFmtId="0" fontId="7" fillId="0" borderId="0" xfId="1" applyFont="1" applyFill="1" applyBorder="1"/>
    <xf numFmtId="2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4" fillId="2" borderId="59" xfId="1" applyFont="1" applyFill="1" applyBorder="1" applyAlignment="1">
      <alignment horizontal="center" wrapText="1"/>
    </xf>
    <xf numFmtId="0" fontId="4" fillId="2" borderId="60" xfId="1" applyFont="1" applyFill="1" applyBorder="1" applyAlignment="1">
      <alignment horizontal="center" wrapText="1"/>
    </xf>
    <xf numFmtId="0" fontId="10" fillId="0" borderId="25" xfId="0" applyFont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58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2" borderId="67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topLeftCell="A136" zoomScale="75" workbookViewId="0">
      <selection activeCell="D152" sqref="D152"/>
    </sheetView>
  </sheetViews>
  <sheetFormatPr defaultRowHeight="14.25"/>
  <cols>
    <col min="1" max="1" width="21.140625" style="3" customWidth="1"/>
    <col min="2" max="4" width="9.140625" style="3"/>
    <col min="5" max="5" width="13.5703125" style="3" customWidth="1"/>
    <col min="6" max="6" width="10.5703125" style="3" customWidth="1"/>
    <col min="7" max="7" width="21.140625" style="3" customWidth="1"/>
    <col min="8" max="8" width="11.140625" style="3" customWidth="1"/>
    <col min="9" max="10" width="9.140625" style="3"/>
    <col min="11" max="11" width="13.28515625" style="3" customWidth="1"/>
    <col min="12" max="12" width="11.42578125" style="3" customWidth="1"/>
    <col min="13" max="13" width="6.140625" style="3" customWidth="1"/>
    <col min="14" max="14" width="11.28515625" style="3" customWidth="1"/>
    <col min="15" max="18" width="9.140625" style="3"/>
    <col min="19" max="19" width="15.85546875" style="3" customWidth="1"/>
    <col min="20" max="20" width="9.85546875" style="3" bestFit="1" customWidth="1"/>
    <col min="21" max="16384" width="9.140625" style="3"/>
  </cols>
  <sheetData>
    <row r="1" spans="1:20" ht="23.1" customHeight="1" thickBot="1">
      <c r="A1" s="136" t="s">
        <v>9</v>
      </c>
      <c r="B1" s="136"/>
      <c r="C1" s="13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s="41" customFormat="1" ht="23.1" customHeight="1" thickBo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20" s="41" customFormat="1" ht="23.1" customHeight="1" thickBot="1">
      <c r="A3" s="66"/>
      <c r="B3" s="124" t="s">
        <v>24</v>
      </c>
      <c r="C3" s="125"/>
      <c r="D3" s="125"/>
      <c r="E3" s="125"/>
      <c r="F3" s="125"/>
      <c r="G3" s="125"/>
      <c r="H3" s="126"/>
      <c r="I3" s="119" t="s">
        <v>28</v>
      </c>
      <c r="J3" s="120"/>
      <c r="K3" s="120"/>
      <c r="L3" s="120"/>
      <c r="M3" s="120"/>
      <c r="N3" s="120"/>
      <c r="O3" s="128" t="s">
        <v>29</v>
      </c>
      <c r="P3" s="129"/>
      <c r="Q3" s="129"/>
      <c r="R3" s="129"/>
      <c r="S3" s="129"/>
      <c r="T3" s="130"/>
    </row>
    <row r="4" spans="1:20" s="41" customFormat="1" ht="23.1" customHeight="1" thickBot="1">
      <c r="A4" s="67" t="s">
        <v>1</v>
      </c>
      <c r="B4" s="131" t="s">
        <v>2</v>
      </c>
      <c r="C4" s="131"/>
      <c r="D4" s="131"/>
      <c r="E4" s="131"/>
      <c r="F4" s="131"/>
      <c r="G4" s="68" t="s">
        <v>3</v>
      </c>
      <c r="H4" s="69" t="s">
        <v>4</v>
      </c>
      <c r="I4" s="127" t="s">
        <v>2</v>
      </c>
      <c r="J4" s="127"/>
      <c r="K4" s="127"/>
      <c r="L4" s="127"/>
      <c r="M4" s="127"/>
      <c r="N4" s="72" t="s">
        <v>4</v>
      </c>
      <c r="O4" s="122" t="s">
        <v>2</v>
      </c>
      <c r="P4" s="122"/>
      <c r="Q4" s="122"/>
      <c r="R4" s="122"/>
      <c r="S4" s="122"/>
      <c r="T4" s="71" t="s">
        <v>4</v>
      </c>
    </row>
    <row r="5" spans="1:20" ht="23.1" customHeight="1">
      <c r="A5" s="4" t="s">
        <v>8</v>
      </c>
      <c r="B5" s="94" t="s">
        <v>41</v>
      </c>
      <c r="C5" s="6"/>
      <c r="D5" s="6"/>
      <c r="E5" s="7"/>
      <c r="F5" s="7"/>
      <c r="G5" s="8"/>
      <c r="H5" s="104">
        <f>355.31*4</f>
        <v>1421.24</v>
      </c>
      <c r="I5" s="106" t="s">
        <v>30</v>
      </c>
      <c r="J5" s="46"/>
      <c r="K5" s="46"/>
      <c r="L5" s="46"/>
      <c r="M5" s="47"/>
      <c r="N5" s="107">
        <v>3669.88</v>
      </c>
      <c r="O5" s="6" t="s">
        <v>40</v>
      </c>
      <c r="P5" s="6"/>
      <c r="Q5" s="6"/>
      <c r="R5" s="6"/>
      <c r="S5" s="11"/>
      <c r="T5" s="13">
        <v>2627.34</v>
      </c>
    </row>
    <row r="6" spans="1:20" ht="23.1" customHeight="1">
      <c r="A6" s="40"/>
      <c r="B6" s="5" t="s">
        <v>34</v>
      </c>
      <c r="C6" s="6"/>
      <c r="D6" s="6"/>
      <c r="E6" s="6"/>
      <c r="F6" s="11"/>
      <c r="G6" s="15"/>
      <c r="H6" s="44">
        <v>142.68</v>
      </c>
      <c r="I6" s="108" t="s">
        <v>31</v>
      </c>
      <c r="J6" s="42"/>
      <c r="K6" s="42"/>
      <c r="L6" s="42"/>
      <c r="M6" s="82"/>
      <c r="N6" s="109">
        <v>460</v>
      </c>
      <c r="O6" s="6"/>
      <c r="P6" s="6"/>
      <c r="Q6" s="6"/>
      <c r="R6" s="6"/>
      <c r="S6" s="11"/>
      <c r="T6" s="12"/>
    </row>
    <row r="7" spans="1:20" ht="23.1" customHeight="1" thickBot="1">
      <c r="A7" s="10"/>
      <c r="B7" s="99"/>
      <c r="C7" s="6"/>
      <c r="D7" s="6"/>
      <c r="E7" s="6"/>
      <c r="F7" s="101"/>
      <c r="G7" s="6"/>
      <c r="H7" s="103"/>
      <c r="I7" s="52" t="s">
        <v>32</v>
      </c>
      <c r="J7" s="24"/>
      <c r="K7" s="24"/>
      <c r="L7" s="24"/>
      <c r="M7" s="84"/>
      <c r="N7" s="110">
        <v>120</v>
      </c>
      <c r="O7" s="6"/>
      <c r="P7" s="6"/>
      <c r="Q7" s="6"/>
      <c r="R7" s="6"/>
      <c r="S7" s="16"/>
      <c r="T7" s="12"/>
    </row>
    <row r="8" spans="1:20" ht="23.1" customHeight="1">
      <c r="A8" s="10"/>
      <c r="B8" s="100"/>
      <c r="C8" s="92"/>
      <c r="D8" s="92"/>
      <c r="E8" s="92"/>
      <c r="F8" s="102"/>
      <c r="G8" s="98"/>
      <c r="H8" s="105"/>
      <c r="I8" s="62" t="s">
        <v>37</v>
      </c>
      <c r="J8" s="6"/>
      <c r="K8" s="6"/>
      <c r="L8" s="6"/>
      <c r="M8" s="11"/>
      <c r="N8" s="111">
        <f>930.75</f>
        <v>930.75</v>
      </c>
      <c r="O8" s="6"/>
      <c r="P8" s="6"/>
      <c r="Q8" s="6"/>
      <c r="R8" s="6"/>
      <c r="S8" s="16"/>
      <c r="T8" s="12"/>
    </row>
    <row r="9" spans="1:20" ht="23.1" customHeight="1">
      <c r="A9" s="14"/>
      <c r="B9" s="5"/>
      <c r="C9" s="6"/>
      <c r="D9" s="6"/>
      <c r="E9" s="6"/>
      <c r="F9" s="11"/>
      <c r="G9" s="15"/>
      <c r="H9" s="44"/>
      <c r="I9" s="62" t="s">
        <v>36</v>
      </c>
      <c r="J9" s="6"/>
      <c r="K9" s="6"/>
      <c r="L9" s="6"/>
      <c r="M9" s="11"/>
      <c r="N9" s="111">
        <f>2*723.51</f>
        <v>1447.02</v>
      </c>
      <c r="O9" s="6"/>
      <c r="P9" s="6"/>
      <c r="Q9" s="6"/>
      <c r="R9" s="6"/>
      <c r="S9" s="16"/>
      <c r="T9" s="12"/>
    </row>
    <row r="10" spans="1:20" ht="23.1" customHeight="1">
      <c r="A10" s="14"/>
      <c r="B10" s="5"/>
      <c r="C10" s="6"/>
      <c r="D10" s="6"/>
      <c r="E10" s="6"/>
      <c r="F10" s="11"/>
      <c r="G10" s="15"/>
      <c r="H10" s="44"/>
      <c r="I10" s="62" t="s">
        <v>35</v>
      </c>
      <c r="J10" s="6"/>
      <c r="K10" s="6"/>
      <c r="L10" s="6"/>
      <c r="M10" s="16"/>
      <c r="N10" s="111">
        <v>723.51</v>
      </c>
      <c r="O10" s="6"/>
      <c r="P10" s="6"/>
      <c r="Q10" s="6"/>
      <c r="R10" s="6"/>
      <c r="S10" s="16"/>
      <c r="T10" s="12"/>
    </row>
    <row r="11" spans="1:20" ht="23.1" customHeight="1" thickBot="1">
      <c r="A11" s="14"/>
      <c r="B11" s="5"/>
      <c r="C11" s="6"/>
      <c r="D11" s="6"/>
      <c r="E11" s="6"/>
      <c r="F11" s="11"/>
      <c r="G11" s="15"/>
      <c r="H11" s="44"/>
      <c r="I11" s="62"/>
      <c r="J11" s="6"/>
      <c r="K11" s="6"/>
      <c r="L11" s="6"/>
      <c r="M11" s="11"/>
      <c r="N11" s="89"/>
      <c r="O11" s="6"/>
      <c r="P11" s="6"/>
      <c r="Q11" s="6"/>
      <c r="R11" s="6"/>
      <c r="S11" s="11"/>
      <c r="T11" s="17"/>
    </row>
    <row r="12" spans="1:20" ht="23.1" customHeight="1" thickBot="1">
      <c r="A12" s="18"/>
      <c r="B12" s="19"/>
      <c r="C12" s="20"/>
      <c r="D12" s="20"/>
      <c r="E12" s="20"/>
      <c r="F12" s="21"/>
      <c r="G12" s="19"/>
      <c r="H12" s="45">
        <f>SUM(H5:H11)</f>
        <v>1563.92</v>
      </c>
      <c r="I12" s="52"/>
      <c r="J12" s="24"/>
      <c r="K12" s="24"/>
      <c r="L12" s="24"/>
      <c r="M12" s="25"/>
      <c r="N12" s="53">
        <f>SUM(N5:N11)</f>
        <v>7351.16</v>
      </c>
      <c r="O12" s="24"/>
      <c r="P12" s="24"/>
      <c r="Q12" s="24"/>
      <c r="R12" s="24"/>
      <c r="S12" s="25"/>
      <c r="T12" s="26">
        <f>SUM(T5:T11)</f>
        <v>2627.34</v>
      </c>
    </row>
    <row r="13" spans="1:20" ht="23.1" customHeight="1" thickBot="1">
      <c r="A13" s="136" t="str">
        <f>A1</f>
        <v>Конституции 3а</v>
      </c>
      <c r="B13" s="136"/>
      <c r="C13" s="136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20" s="41" customFormat="1" ht="23.1" customHeight="1" thickBot="1">
      <c r="A14" s="132" t="s">
        <v>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1:20" s="41" customFormat="1" ht="23.1" customHeight="1" thickBot="1">
      <c r="A15" s="66"/>
      <c r="B15" s="124" t="s">
        <v>24</v>
      </c>
      <c r="C15" s="125"/>
      <c r="D15" s="125"/>
      <c r="E15" s="125"/>
      <c r="F15" s="125"/>
      <c r="G15" s="125"/>
      <c r="H15" s="126"/>
      <c r="I15" s="119" t="s">
        <v>28</v>
      </c>
      <c r="J15" s="120"/>
      <c r="K15" s="120"/>
      <c r="L15" s="120"/>
      <c r="M15" s="120"/>
      <c r="N15" s="120"/>
      <c r="O15" s="128" t="s">
        <v>29</v>
      </c>
      <c r="P15" s="129"/>
      <c r="Q15" s="129"/>
      <c r="R15" s="129"/>
      <c r="S15" s="129"/>
      <c r="T15" s="130"/>
    </row>
    <row r="16" spans="1:20" s="41" customFormat="1" ht="23.1" customHeight="1" thickBot="1">
      <c r="A16" s="67" t="s">
        <v>1</v>
      </c>
      <c r="B16" s="131" t="s">
        <v>2</v>
      </c>
      <c r="C16" s="131"/>
      <c r="D16" s="131"/>
      <c r="E16" s="131"/>
      <c r="F16" s="131"/>
      <c r="G16" s="68" t="s">
        <v>3</v>
      </c>
      <c r="H16" s="69" t="s">
        <v>4</v>
      </c>
      <c r="I16" s="123" t="s">
        <v>2</v>
      </c>
      <c r="J16" s="123"/>
      <c r="K16" s="123"/>
      <c r="L16" s="123"/>
      <c r="M16" s="123"/>
      <c r="N16" s="70" t="s">
        <v>4</v>
      </c>
      <c r="O16" s="122" t="s">
        <v>2</v>
      </c>
      <c r="P16" s="122"/>
      <c r="Q16" s="122"/>
      <c r="R16" s="122"/>
      <c r="S16" s="122"/>
      <c r="T16" s="71" t="s">
        <v>4</v>
      </c>
    </row>
    <row r="17" spans="1:20" ht="23.1" customHeight="1">
      <c r="A17" s="4" t="s">
        <v>12</v>
      </c>
      <c r="B17" s="5" t="s">
        <v>34</v>
      </c>
      <c r="C17" s="6"/>
      <c r="D17" s="6"/>
      <c r="E17" s="6"/>
      <c r="F17" s="6"/>
      <c r="G17" s="8"/>
      <c r="H17" s="13">
        <v>546.41</v>
      </c>
      <c r="I17" s="77" t="s">
        <v>30</v>
      </c>
      <c r="J17" s="78"/>
      <c r="K17" s="78"/>
      <c r="L17" s="78"/>
      <c r="M17" s="79"/>
      <c r="N17" s="80">
        <v>3669.88</v>
      </c>
      <c r="O17" s="5" t="s">
        <v>40</v>
      </c>
      <c r="P17" s="6"/>
      <c r="Q17" s="6"/>
      <c r="R17" s="6"/>
      <c r="S17" s="11"/>
      <c r="T17" s="13">
        <v>3808.04</v>
      </c>
    </row>
    <row r="18" spans="1:20" ht="23.1" customHeight="1">
      <c r="A18" s="40"/>
      <c r="B18" s="5" t="s">
        <v>33</v>
      </c>
      <c r="C18" s="6"/>
      <c r="D18" s="6"/>
      <c r="E18" s="6"/>
      <c r="F18" s="6"/>
      <c r="G18" s="8"/>
      <c r="H18" s="13">
        <f>1402.98+1333.42</f>
        <v>2736.4</v>
      </c>
      <c r="I18" s="81" t="s">
        <v>31</v>
      </c>
      <c r="J18" s="42"/>
      <c r="K18" s="42"/>
      <c r="L18" s="42"/>
      <c r="M18" s="82"/>
      <c r="N18" s="83">
        <v>460</v>
      </c>
      <c r="O18" s="5"/>
      <c r="P18" s="6"/>
      <c r="Q18" s="6"/>
      <c r="R18" s="6"/>
      <c r="S18" s="11"/>
      <c r="T18" s="13"/>
    </row>
    <row r="19" spans="1:20" ht="23.1" customHeight="1" thickBot="1">
      <c r="A19" s="14"/>
      <c r="B19" s="5"/>
      <c r="C19" s="6"/>
      <c r="D19" s="6"/>
      <c r="E19" s="6"/>
      <c r="F19" s="11"/>
      <c r="G19" s="15"/>
      <c r="H19" s="13"/>
      <c r="I19" s="23" t="s">
        <v>32</v>
      </c>
      <c r="J19" s="24"/>
      <c r="K19" s="24"/>
      <c r="L19" s="24"/>
      <c r="M19" s="84"/>
      <c r="N19" s="85">
        <v>120</v>
      </c>
      <c r="O19" s="5"/>
      <c r="P19" s="6"/>
      <c r="Q19" s="6"/>
      <c r="R19" s="6"/>
      <c r="S19" s="11"/>
      <c r="T19" s="13"/>
    </row>
    <row r="20" spans="1:20" ht="23.1" customHeight="1">
      <c r="A20" s="14"/>
      <c r="B20" s="5"/>
      <c r="C20" s="6"/>
      <c r="D20" s="6"/>
      <c r="E20" s="6"/>
      <c r="F20" s="6"/>
      <c r="G20" s="8"/>
      <c r="H20" s="13"/>
      <c r="I20" s="10" t="s">
        <v>37</v>
      </c>
      <c r="J20" s="6"/>
      <c r="K20" s="6"/>
      <c r="L20" s="6"/>
      <c r="M20" s="11"/>
      <c r="N20" s="13">
        <v>1172.31</v>
      </c>
      <c r="O20" s="10"/>
      <c r="P20" s="6"/>
      <c r="Q20" s="6"/>
      <c r="R20" s="6"/>
      <c r="S20" s="11"/>
      <c r="T20" s="13"/>
    </row>
    <row r="21" spans="1:20" ht="23.1" customHeight="1" thickBot="1">
      <c r="A21" s="14"/>
      <c r="B21" s="5"/>
      <c r="C21" s="6"/>
      <c r="D21" s="6"/>
      <c r="E21" s="6"/>
      <c r="F21" s="6"/>
      <c r="G21" s="8"/>
      <c r="H21" s="13"/>
      <c r="I21" s="10"/>
      <c r="J21" s="6"/>
      <c r="K21" s="6"/>
      <c r="L21" s="6"/>
      <c r="M21" s="11"/>
      <c r="N21" s="13"/>
      <c r="O21" s="10"/>
      <c r="P21" s="6"/>
      <c r="Q21" s="6"/>
      <c r="R21" s="6"/>
      <c r="S21" s="11"/>
      <c r="T21" s="13"/>
    </row>
    <row r="22" spans="1:20" ht="23.1" customHeight="1" thickBot="1">
      <c r="A22" s="18"/>
      <c r="B22" s="19"/>
      <c r="C22" s="20"/>
      <c r="D22" s="20"/>
      <c r="E22" s="20"/>
      <c r="F22" s="27"/>
      <c r="G22" s="28"/>
      <c r="H22" s="22">
        <f>SUM(H17:H21)</f>
        <v>3282.81</v>
      </c>
      <c r="I22" s="23"/>
      <c r="J22" s="24"/>
      <c r="K22" s="24"/>
      <c r="L22" s="24"/>
      <c r="M22" s="25"/>
      <c r="N22" s="26">
        <f>SUM(N17:N21)</f>
        <v>5422.1900000000005</v>
      </c>
      <c r="O22" s="23"/>
      <c r="P22" s="24"/>
      <c r="Q22" s="24"/>
      <c r="R22" s="24"/>
      <c r="S22" s="25"/>
      <c r="T22" s="26">
        <f>SUM(T17:T21)</f>
        <v>3808.04</v>
      </c>
    </row>
    <row r="23" spans="1:20" ht="23.1" customHeight="1" thickBot="1">
      <c r="A23" s="136" t="str">
        <f>A1</f>
        <v>Конституции 3а</v>
      </c>
      <c r="B23" s="136"/>
      <c r="C23" s="136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</row>
    <row r="24" spans="1:20" s="41" customFormat="1" ht="23.1" customHeight="1" thickBot="1">
      <c r="A24" s="132" t="s">
        <v>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20" s="41" customFormat="1" ht="23.1" customHeight="1" thickBot="1">
      <c r="A25" s="66"/>
      <c r="B25" s="124" t="s">
        <v>24</v>
      </c>
      <c r="C25" s="125"/>
      <c r="D25" s="125"/>
      <c r="E25" s="125"/>
      <c r="F25" s="125"/>
      <c r="G25" s="125"/>
      <c r="H25" s="126"/>
      <c r="I25" s="119" t="s">
        <v>28</v>
      </c>
      <c r="J25" s="120"/>
      <c r="K25" s="120"/>
      <c r="L25" s="120"/>
      <c r="M25" s="120"/>
      <c r="N25" s="120"/>
      <c r="O25" s="128" t="s">
        <v>29</v>
      </c>
      <c r="P25" s="129"/>
      <c r="Q25" s="129"/>
      <c r="R25" s="129"/>
      <c r="S25" s="129"/>
      <c r="T25" s="130"/>
    </row>
    <row r="26" spans="1:20" s="41" customFormat="1" ht="23.1" customHeight="1" thickBot="1">
      <c r="A26" s="67" t="s">
        <v>1</v>
      </c>
      <c r="B26" s="131" t="s">
        <v>2</v>
      </c>
      <c r="C26" s="131"/>
      <c r="D26" s="131"/>
      <c r="E26" s="131"/>
      <c r="F26" s="131"/>
      <c r="G26" s="68" t="s">
        <v>3</v>
      </c>
      <c r="H26" s="69" t="s">
        <v>4</v>
      </c>
      <c r="I26" s="123" t="s">
        <v>2</v>
      </c>
      <c r="J26" s="123"/>
      <c r="K26" s="123"/>
      <c r="L26" s="123"/>
      <c r="M26" s="123"/>
      <c r="N26" s="70" t="s">
        <v>4</v>
      </c>
      <c r="O26" s="122" t="s">
        <v>2</v>
      </c>
      <c r="P26" s="122"/>
      <c r="Q26" s="122"/>
      <c r="R26" s="122"/>
      <c r="S26" s="122"/>
      <c r="T26" s="71" t="s">
        <v>4</v>
      </c>
    </row>
    <row r="27" spans="1:20" ht="23.1" customHeight="1">
      <c r="A27" s="4" t="s">
        <v>13</v>
      </c>
      <c r="B27" s="5" t="s">
        <v>44</v>
      </c>
      <c r="C27" s="6"/>
      <c r="D27" s="6"/>
      <c r="E27" s="6"/>
      <c r="F27" s="6"/>
      <c r="G27" s="8"/>
      <c r="H27" s="13">
        <v>1754.27</v>
      </c>
      <c r="I27" s="77" t="s">
        <v>30</v>
      </c>
      <c r="J27" s="78"/>
      <c r="K27" s="78"/>
      <c r="L27" s="78"/>
      <c r="M27" s="79"/>
      <c r="N27" s="80">
        <v>3669.88</v>
      </c>
      <c r="O27" s="5" t="s">
        <v>40</v>
      </c>
      <c r="P27" s="6"/>
      <c r="Q27" s="6"/>
      <c r="R27" s="6"/>
      <c r="S27" s="11"/>
      <c r="T27" s="13">
        <v>2976.26</v>
      </c>
    </row>
    <row r="28" spans="1:20" ht="23.1" customHeight="1">
      <c r="A28" s="40"/>
      <c r="B28" s="5" t="s">
        <v>34</v>
      </c>
      <c r="C28" s="6"/>
      <c r="D28" s="6"/>
      <c r="E28" s="7"/>
      <c r="F28" s="7"/>
      <c r="G28" s="8"/>
      <c r="H28" s="13">
        <v>642.83000000000004</v>
      </c>
      <c r="I28" s="81" t="s">
        <v>31</v>
      </c>
      <c r="J28" s="42"/>
      <c r="K28" s="42"/>
      <c r="L28" s="42"/>
      <c r="M28" s="82"/>
      <c r="N28" s="83">
        <v>460</v>
      </c>
      <c r="O28" s="5"/>
      <c r="P28" s="6"/>
      <c r="Q28" s="6"/>
      <c r="R28" s="6"/>
      <c r="S28" s="11"/>
      <c r="T28" s="13"/>
    </row>
    <row r="29" spans="1:20" ht="23.1" customHeight="1" thickBot="1">
      <c r="A29" s="14"/>
      <c r="B29" s="5"/>
      <c r="C29" s="6"/>
      <c r="D29" s="6"/>
      <c r="E29" s="6"/>
      <c r="F29" s="6"/>
      <c r="G29" s="8"/>
      <c r="H29" s="13"/>
      <c r="I29" s="23" t="s">
        <v>32</v>
      </c>
      <c r="J29" s="24"/>
      <c r="K29" s="24"/>
      <c r="L29" s="24"/>
      <c r="M29" s="84"/>
      <c r="N29" s="85">
        <v>120</v>
      </c>
      <c r="O29" s="10"/>
      <c r="P29" s="6"/>
      <c r="Q29" s="6"/>
      <c r="R29" s="6"/>
      <c r="S29" s="11"/>
      <c r="T29" s="13"/>
    </row>
    <row r="30" spans="1:20" ht="23.1" customHeight="1">
      <c r="A30" s="14"/>
      <c r="B30" s="5"/>
      <c r="C30" s="6"/>
      <c r="D30" s="6"/>
      <c r="E30" s="7"/>
      <c r="F30" s="7"/>
      <c r="G30" s="8"/>
      <c r="H30" s="13"/>
      <c r="I30" s="10"/>
      <c r="J30" s="6"/>
      <c r="K30" s="6"/>
      <c r="L30" s="6"/>
      <c r="M30" s="11"/>
      <c r="N30" s="13"/>
      <c r="O30" s="10"/>
      <c r="P30" s="6"/>
      <c r="Q30" s="6"/>
      <c r="R30" s="6"/>
      <c r="S30" s="11"/>
      <c r="T30" s="13"/>
    </row>
    <row r="31" spans="1:20" ht="23.1" customHeight="1" thickBot="1">
      <c r="A31" s="14"/>
      <c r="B31" s="5"/>
      <c r="C31" s="6"/>
      <c r="D31" s="6"/>
      <c r="E31" s="7"/>
      <c r="F31" s="7"/>
      <c r="G31" s="8"/>
      <c r="H31" s="13"/>
      <c r="I31" s="10"/>
      <c r="J31" s="6"/>
      <c r="K31" s="6"/>
      <c r="L31" s="6"/>
      <c r="M31" s="11"/>
      <c r="N31" s="13"/>
      <c r="O31" s="10"/>
      <c r="P31" s="6"/>
      <c r="Q31" s="6"/>
      <c r="R31" s="6"/>
      <c r="S31" s="11"/>
      <c r="T31" s="13"/>
    </row>
    <row r="32" spans="1:20" ht="23.1" customHeight="1" thickBot="1">
      <c r="A32" s="18"/>
      <c r="B32" s="19"/>
      <c r="C32" s="20"/>
      <c r="D32" s="20"/>
      <c r="E32" s="20"/>
      <c r="F32" s="27"/>
      <c r="G32" s="19"/>
      <c r="H32" s="22">
        <f>SUM(H27:H31)</f>
        <v>2397.1</v>
      </c>
      <c r="I32" s="29"/>
      <c r="J32" s="30"/>
      <c r="K32" s="30"/>
      <c r="L32" s="30"/>
      <c r="M32" s="31"/>
      <c r="N32" s="22">
        <f>SUM(N27:N31)</f>
        <v>4249.88</v>
      </c>
      <c r="O32" s="29"/>
      <c r="P32" s="30"/>
      <c r="Q32" s="30"/>
      <c r="R32" s="30"/>
      <c r="S32" s="31"/>
      <c r="T32" s="22">
        <f>SUM(T27:T31)</f>
        <v>2976.26</v>
      </c>
    </row>
    <row r="33" spans="1:20" ht="23.1" customHeight="1" thickBot="1">
      <c r="A33" s="136" t="str">
        <f>A1</f>
        <v>Конституции 3а</v>
      </c>
      <c r="B33" s="136"/>
      <c r="C33" s="136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</row>
    <row r="34" spans="1:20" s="41" customFormat="1" ht="23.1" customHeight="1" thickBot="1">
      <c r="A34" s="132" t="s">
        <v>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20" s="41" customFormat="1" ht="23.1" customHeight="1" thickBot="1">
      <c r="A35" s="66"/>
      <c r="B35" s="124" t="s">
        <v>24</v>
      </c>
      <c r="C35" s="125"/>
      <c r="D35" s="125"/>
      <c r="E35" s="125"/>
      <c r="F35" s="125"/>
      <c r="G35" s="125"/>
      <c r="H35" s="126"/>
      <c r="I35" s="119" t="s">
        <v>28</v>
      </c>
      <c r="J35" s="120"/>
      <c r="K35" s="120"/>
      <c r="L35" s="120"/>
      <c r="M35" s="120"/>
      <c r="N35" s="120"/>
      <c r="O35" s="128" t="s">
        <v>29</v>
      </c>
      <c r="P35" s="129"/>
      <c r="Q35" s="129"/>
      <c r="R35" s="129"/>
      <c r="S35" s="129"/>
      <c r="T35" s="130"/>
    </row>
    <row r="36" spans="1:20" s="41" customFormat="1" ht="23.1" customHeight="1" thickBot="1">
      <c r="A36" s="67" t="s">
        <v>1</v>
      </c>
      <c r="B36" s="131" t="s">
        <v>2</v>
      </c>
      <c r="C36" s="131"/>
      <c r="D36" s="131"/>
      <c r="E36" s="131"/>
      <c r="F36" s="131"/>
      <c r="G36" s="68" t="s">
        <v>3</v>
      </c>
      <c r="H36" s="69" t="s">
        <v>4</v>
      </c>
      <c r="I36" s="127" t="s">
        <v>2</v>
      </c>
      <c r="J36" s="127"/>
      <c r="K36" s="127"/>
      <c r="L36" s="127"/>
      <c r="M36" s="127"/>
      <c r="N36" s="72" t="s">
        <v>4</v>
      </c>
      <c r="O36" s="135" t="s">
        <v>2</v>
      </c>
      <c r="P36" s="135"/>
      <c r="Q36" s="135"/>
      <c r="R36" s="135"/>
      <c r="S36" s="135"/>
      <c r="T36" s="73" t="s">
        <v>4</v>
      </c>
    </row>
    <row r="37" spans="1:20" ht="23.1" customHeight="1">
      <c r="A37" s="4" t="s">
        <v>14</v>
      </c>
      <c r="B37" s="5" t="s">
        <v>45</v>
      </c>
      <c r="C37" s="6"/>
      <c r="D37" s="6"/>
      <c r="E37" s="6"/>
      <c r="F37" s="6"/>
      <c r="G37" s="8"/>
      <c r="H37" s="13">
        <v>1568.83</v>
      </c>
      <c r="I37" s="77" t="s">
        <v>30</v>
      </c>
      <c r="J37" s="78"/>
      <c r="K37" s="78"/>
      <c r="L37" s="78"/>
      <c r="M37" s="79"/>
      <c r="N37" s="80">
        <v>3669.88</v>
      </c>
      <c r="O37" s="86" t="s">
        <v>46</v>
      </c>
      <c r="P37" s="46"/>
      <c r="Q37" s="46"/>
      <c r="R37" s="46"/>
      <c r="S37" s="47"/>
      <c r="T37" s="48">
        <v>661.18</v>
      </c>
    </row>
    <row r="38" spans="1:20" ht="23.1" customHeight="1">
      <c r="A38" s="40"/>
      <c r="B38" s="5" t="s">
        <v>34</v>
      </c>
      <c r="C38" s="6"/>
      <c r="D38" s="6"/>
      <c r="E38" s="7"/>
      <c r="F38" s="7"/>
      <c r="G38" s="8"/>
      <c r="H38" s="44">
        <v>450.1</v>
      </c>
      <c r="I38" s="81" t="s">
        <v>31</v>
      </c>
      <c r="J38" s="42"/>
      <c r="K38" s="42"/>
      <c r="L38" s="42"/>
      <c r="M38" s="82"/>
      <c r="N38" s="83">
        <v>460</v>
      </c>
      <c r="O38" s="49"/>
      <c r="P38" s="42"/>
      <c r="Q38" s="42"/>
      <c r="R38" s="42"/>
      <c r="S38" s="42"/>
      <c r="T38" s="56"/>
    </row>
    <row r="39" spans="1:20" ht="23.1" customHeight="1" thickBot="1">
      <c r="A39" s="10"/>
      <c r="B39" s="100" t="s">
        <v>41</v>
      </c>
      <c r="C39" s="6"/>
      <c r="D39" s="6"/>
      <c r="E39" s="7"/>
      <c r="F39" s="7"/>
      <c r="G39" s="8"/>
      <c r="H39" s="9">
        <f>355.31*4</f>
        <v>1421.24</v>
      </c>
      <c r="I39" s="23" t="s">
        <v>32</v>
      </c>
      <c r="J39" s="24"/>
      <c r="K39" s="24"/>
      <c r="L39" s="24"/>
      <c r="M39" s="84"/>
      <c r="N39" s="85">
        <v>120</v>
      </c>
      <c r="O39" s="5"/>
      <c r="P39" s="42"/>
      <c r="Q39" s="42"/>
      <c r="R39" s="42"/>
      <c r="S39" s="42"/>
      <c r="T39" s="55"/>
    </row>
    <row r="40" spans="1:20" ht="23.1" customHeight="1">
      <c r="A40" s="14"/>
      <c r="B40" s="5"/>
      <c r="C40" s="6"/>
      <c r="D40" s="6"/>
      <c r="E40" s="6"/>
      <c r="F40" s="6"/>
      <c r="G40" s="8"/>
      <c r="H40" s="44"/>
      <c r="I40" s="10" t="s">
        <v>36</v>
      </c>
      <c r="J40" s="6"/>
      <c r="K40" s="6"/>
      <c r="L40" s="6"/>
      <c r="M40" s="6"/>
      <c r="N40" s="54">
        <v>1743.61</v>
      </c>
      <c r="O40" s="50"/>
      <c r="P40" s="42"/>
      <c r="Q40" s="42"/>
      <c r="R40" s="42"/>
      <c r="S40" s="42"/>
      <c r="T40" s="55"/>
    </row>
    <row r="41" spans="1:20" ht="23.1" customHeight="1" thickBot="1">
      <c r="A41" s="14"/>
      <c r="B41" s="5"/>
      <c r="C41" s="6"/>
      <c r="D41" s="6"/>
      <c r="E41" s="6"/>
      <c r="F41" s="6"/>
      <c r="G41" s="8"/>
      <c r="H41" s="44"/>
      <c r="I41" s="50"/>
      <c r="J41" s="6"/>
      <c r="K41" s="6"/>
      <c r="L41" s="6"/>
      <c r="M41" s="11"/>
      <c r="N41" s="51"/>
      <c r="O41" s="50"/>
      <c r="P41" s="6"/>
      <c r="Q41" s="6"/>
      <c r="R41" s="6"/>
      <c r="S41" s="6"/>
      <c r="T41" s="57"/>
    </row>
    <row r="42" spans="1:20" ht="23.1" customHeight="1" thickBot="1">
      <c r="A42" s="18"/>
      <c r="B42" s="19"/>
      <c r="C42" s="20"/>
      <c r="D42" s="20"/>
      <c r="E42" s="20"/>
      <c r="F42" s="27"/>
      <c r="G42" s="19"/>
      <c r="H42" s="45">
        <f>SUM(H37:H41)</f>
        <v>3440.17</v>
      </c>
      <c r="I42" s="52"/>
      <c r="J42" s="24"/>
      <c r="K42" s="24"/>
      <c r="L42" s="24"/>
      <c r="M42" s="25"/>
      <c r="N42" s="53">
        <f>SUM(N37:N41)</f>
        <v>5993.49</v>
      </c>
      <c r="O42" s="52"/>
      <c r="P42" s="24"/>
      <c r="Q42" s="24"/>
      <c r="R42" s="24"/>
      <c r="S42" s="25"/>
      <c r="T42" s="53">
        <f>SUM(T37:T41)</f>
        <v>661.18</v>
      </c>
    </row>
    <row r="43" spans="1:20" ht="23.1" customHeight="1" thickBot="1">
      <c r="A43" s="136" t="str">
        <f>A33</f>
        <v>Конституции 3а</v>
      </c>
      <c r="B43" s="136"/>
      <c r="C43" s="136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s="41" customFormat="1" ht="23.1" customHeight="1" thickBot="1">
      <c r="A44" s="132" t="s">
        <v>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</row>
    <row r="45" spans="1:20" s="41" customFormat="1" ht="23.1" customHeight="1" thickBot="1">
      <c r="A45" s="66"/>
      <c r="B45" s="124" t="s">
        <v>24</v>
      </c>
      <c r="C45" s="125"/>
      <c r="D45" s="125"/>
      <c r="E45" s="125"/>
      <c r="F45" s="125"/>
      <c r="G45" s="125"/>
      <c r="H45" s="126"/>
      <c r="I45" s="119" t="s">
        <v>28</v>
      </c>
      <c r="J45" s="120"/>
      <c r="K45" s="120"/>
      <c r="L45" s="120"/>
      <c r="M45" s="120"/>
      <c r="N45" s="120"/>
      <c r="O45" s="128" t="s">
        <v>29</v>
      </c>
      <c r="P45" s="129"/>
      <c r="Q45" s="129"/>
      <c r="R45" s="129"/>
      <c r="S45" s="129"/>
      <c r="T45" s="130"/>
    </row>
    <row r="46" spans="1:20" s="41" customFormat="1" ht="23.1" customHeight="1" thickBot="1">
      <c r="A46" s="67" t="s">
        <v>1</v>
      </c>
      <c r="B46" s="131" t="s">
        <v>2</v>
      </c>
      <c r="C46" s="131"/>
      <c r="D46" s="131"/>
      <c r="E46" s="131"/>
      <c r="F46" s="131"/>
      <c r="G46" s="68" t="s">
        <v>3</v>
      </c>
      <c r="H46" s="69" t="s">
        <v>4</v>
      </c>
      <c r="I46" s="123" t="s">
        <v>2</v>
      </c>
      <c r="J46" s="123"/>
      <c r="K46" s="123"/>
      <c r="L46" s="123"/>
      <c r="M46" s="123"/>
      <c r="N46" s="70" t="s">
        <v>4</v>
      </c>
      <c r="O46" s="122" t="s">
        <v>2</v>
      </c>
      <c r="P46" s="122"/>
      <c r="Q46" s="122"/>
      <c r="R46" s="122"/>
      <c r="S46" s="122"/>
      <c r="T46" s="71" t="s">
        <v>4</v>
      </c>
    </row>
    <row r="47" spans="1:20" ht="23.1" customHeight="1">
      <c r="A47" s="4" t="s">
        <v>15</v>
      </c>
      <c r="B47" s="5" t="s">
        <v>34</v>
      </c>
      <c r="C47" s="6"/>
      <c r="D47" s="6"/>
      <c r="E47" s="6"/>
      <c r="F47" s="6"/>
      <c r="G47" s="8"/>
      <c r="H47" s="13">
        <v>160.68</v>
      </c>
      <c r="I47" s="77" t="s">
        <v>30</v>
      </c>
      <c r="J47" s="78"/>
      <c r="K47" s="78"/>
      <c r="L47" s="78"/>
      <c r="M47" s="79"/>
      <c r="N47" s="80">
        <v>3669.88</v>
      </c>
      <c r="O47" s="10" t="s">
        <v>47</v>
      </c>
      <c r="P47" s="6"/>
      <c r="Q47" s="6"/>
      <c r="R47" s="6"/>
      <c r="S47" s="11"/>
      <c r="T47" s="13">
        <v>769.82</v>
      </c>
    </row>
    <row r="48" spans="1:20" ht="23.1" customHeight="1">
      <c r="A48" s="40"/>
      <c r="B48" s="5" t="s">
        <v>33</v>
      </c>
      <c r="C48" s="6"/>
      <c r="D48" s="6"/>
      <c r="E48" s="7"/>
      <c r="F48" s="7"/>
      <c r="G48" s="8"/>
      <c r="H48" s="13">
        <v>1559.06</v>
      </c>
      <c r="I48" s="81" t="s">
        <v>31</v>
      </c>
      <c r="J48" s="42"/>
      <c r="K48" s="42"/>
      <c r="L48" s="42"/>
      <c r="M48" s="82"/>
      <c r="N48" s="83">
        <v>460</v>
      </c>
      <c r="O48" s="10"/>
      <c r="P48" s="6"/>
      <c r="Q48" s="6"/>
      <c r="R48" s="6"/>
      <c r="S48" s="11"/>
      <c r="T48" s="13"/>
    </row>
    <row r="49" spans="1:20" ht="23.1" customHeight="1" thickBot="1">
      <c r="A49" s="40"/>
      <c r="B49" s="5"/>
      <c r="C49" s="6"/>
      <c r="D49" s="6"/>
      <c r="E49" s="7"/>
      <c r="F49" s="7"/>
      <c r="G49" s="8"/>
      <c r="H49" s="13"/>
      <c r="I49" s="23" t="s">
        <v>32</v>
      </c>
      <c r="J49" s="24"/>
      <c r="K49" s="24"/>
      <c r="L49" s="24"/>
      <c r="M49" s="84"/>
      <c r="N49" s="85">
        <v>120</v>
      </c>
      <c r="O49" s="10"/>
      <c r="P49" s="6"/>
      <c r="Q49" s="6"/>
      <c r="R49" s="6"/>
      <c r="S49" s="11"/>
      <c r="T49" s="13"/>
    </row>
    <row r="50" spans="1:20" ht="23.1" customHeight="1" thickBot="1">
      <c r="A50" s="14"/>
      <c r="B50" s="5"/>
      <c r="C50" s="6"/>
      <c r="D50" s="6"/>
      <c r="E50" s="6"/>
      <c r="F50" s="6"/>
      <c r="G50" s="8"/>
      <c r="H50" s="13"/>
      <c r="I50" s="10"/>
      <c r="J50" s="6"/>
      <c r="K50" s="6"/>
      <c r="L50" s="6"/>
      <c r="M50" s="11"/>
      <c r="N50" s="13"/>
      <c r="O50" s="10"/>
      <c r="P50" s="6"/>
      <c r="Q50" s="6"/>
      <c r="R50" s="6"/>
      <c r="S50" s="11"/>
      <c r="T50" s="13"/>
    </row>
    <row r="51" spans="1:20" ht="23.1" customHeight="1" thickBot="1">
      <c r="A51" s="18"/>
      <c r="B51" s="19"/>
      <c r="C51" s="20"/>
      <c r="D51" s="20"/>
      <c r="E51" s="20"/>
      <c r="F51" s="27"/>
      <c r="G51" s="19"/>
      <c r="H51" s="22">
        <f>SUM(H47:H50)</f>
        <v>1719.74</v>
      </c>
      <c r="I51" s="29"/>
      <c r="J51" s="30"/>
      <c r="K51" s="30"/>
      <c r="L51" s="30"/>
      <c r="M51" s="31"/>
      <c r="N51" s="22">
        <f>SUM(N47:N50)</f>
        <v>4249.88</v>
      </c>
      <c r="O51" s="29"/>
      <c r="P51" s="30"/>
      <c r="Q51" s="30"/>
      <c r="R51" s="30"/>
      <c r="S51" s="31"/>
      <c r="T51" s="22">
        <f>SUM(T47:T50)</f>
        <v>769.82</v>
      </c>
    </row>
    <row r="52" spans="1:20" ht="23.1" customHeight="1" thickBot="1">
      <c r="A52" s="136" t="str">
        <f>A43</f>
        <v>Конституции 3а</v>
      </c>
      <c r="B52" s="136"/>
      <c r="C52" s="136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</row>
    <row r="53" spans="1:20" s="41" customFormat="1" ht="23.1" customHeight="1" thickBot="1">
      <c r="A53" s="132" t="s">
        <v>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</row>
    <row r="54" spans="1:20" s="41" customFormat="1" ht="23.1" customHeight="1" thickBot="1">
      <c r="A54" s="66"/>
      <c r="B54" s="124" t="s">
        <v>24</v>
      </c>
      <c r="C54" s="125"/>
      <c r="D54" s="125"/>
      <c r="E54" s="125"/>
      <c r="F54" s="125"/>
      <c r="G54" s="125"/>
      <c r="H54" s="126"/>
      <c r="I54" s="119" t="s">
        <v>28</v>
      </c>
      <c r="J54" s="120"/>
      <c r="K54" s="120"/>
      <c r="L54" s="120"/>
      <c r="M54" s="120"/>
      <c r="N54" s="120"/>
      <c r="O54" s="128" t="s">
        <v>29</v>
      </c>
      <c r="P54" s="129"/>
      <c r="Q54" s="129"/>
      <c r="R54" s="129"/>
      <c r="S54" s="129"/>
      <c r="T54" s="130"/>
    </row>
    <row r="55" spans="1:20" s="41" customFormat="1" ht="23.1" customHeight="1" thickBot="1">
      <c r="A55" s="67" t="s">
        <v>1</v>
      </c>
      <c r="B55" s="131" t="s">
        <v>2</v>
      </c>
      <c r="C55" s="131"/>
      <c r="D55" s="131"/>
      <c r="E55" s="131"/>
      <c r="F55" s="131"/>
      <c r="G55" s="68" t="s">
        <v>3</v>
      </c>
      <c r="H55" s="69" t="s">
        <v>4</v>
      </c>
      <c r="I55" s="123" t="s">
        <v>2</v>
      </c>
      <c r="J55" s="123"/>
      <c r="K55" s="123"/>
      <c r="L55" s="123"/>
      <c r="M55" s="123"/>
      <c r="N55" s="70" t="s">
        <v>4</v>
      </c>
      <c r="O55" s="122" t="s">
        <v>2</v>
      </c>
      <c r="P55" s="122"/>
      <c r="Q55" s="122"/>
      <c r="R55" s="122"/>
      <c r="S55" s="122"/>
      <c r="T55" s="71" t="s">
        <v>4</v>
      </c>
    </row>
    <row r="56" spans="1:20" ht="23.1" customHeight="1">
      <c r="A56" s="4" t="s">
        <v>16</v>
      </c>
      <c r="B56" s="5" t="s">
        <v>34</v>
      </c>
      <c r="C56" s="6"/>
      <c r="D56" s="6"/>
      <c r="E56" s="6"/>
      <c r="F56" s="6"/>
      <c r="G56" s="8"/>
      <c r="H56" s="13">
        <f>2*160.68</f>
        <v>321.36</v>
      </c>
      <c r="I56" s="77" t="s">
        <v>30</v>
      </c>
      <c r="J56" s="78"/>
      <c r="K56" s="78"/>
      <c r="L56" s="78"/>
      <c r="M56" s="79"/>
      <c r="N56" s="80">
        <v>3669.88</v>
      </c>
      <c r="O56" s="10" t="s">
        <v>38</v>
      </c>
      <c r="P56" s="6"/>
      <c r="Q56" s="6"/>
      <c r="R56" s="6"/>
      <c r="S56" s="11"/>
      <c r="T56" s="13">
        <f>1101.39+930.75+650.87</f>
        <v>2683.01</v>
      </c>
    </row>
    <row r="57" spans="1:20" ht="23.1" customHeight="1">
      <c r="A57" s="40"/>
      <c r="B57" s="5"/>
      <c r="C57" s="6"/>
      <c r="D57" s="6"/>
      <c r="E57" s="7"/>
      <c r="F57" s="7"/>
      <c r="G57" s="8"/>
      <c r="H57" s="13"/>
      <c r="I57" s="81" t="s">
        <v>31</v>
      </c>
      <c r="J57" s="42"/>
      <c r="K57" s="42"/>
      <c r="L57" s="42"/>
      <c r="M57" s="82"/>
      <c r="N57" s="83">
        <v>460</v>
      </c>
      <c r="O57" s="10"/>
      <c r="P57" s="6"/>
      <c r="Q57" s="6"/>
      <c r="R57" s="6"/>
      <c r="S57" s="11"/>
      <c r="T57" s="13"/>
    </row>
    <row r="58" spans="1:20" ht="23.1" customHeight="1" thickBot="1">
      <c r="A58" s="40"/>
      <c r="B58" s="5"/>
      <c r="C58" s="6"/>
      <c r="D58" s="6"/>
      <c r="E58" s="7"/>
      <c r="F58" s="7"/>
      <c r="G58" s="44"/>
      <c r="H58" s="75"/>
      <c r="I58" s="23" t="s">
        <v>32</v>
      </c>
      <c r="J58" s="24"/>
      <c r="K58" s="24"/>
      <c r="L58" s="24"/>
      <c r="M58" s="84"/>
      <c r="N58" s="85">
        <v>120</v>
      </c>
      <c r="O58" s="10"/>
      <c r="P58" s="6"/>
      <c r="Q58" s="6"/>
      <c r="R58" s="6"/>
      <c r="S58" s="6"/>
      <c r="T58" s="75"/>
    </row>
    <row r="59" spans="1:20" ht="23.1" customHeight="1">
      <c r="A59" s="40"/>
      <c r="B59" s="5"/>
      <c r="C59" s="6"/>
      <c r="D59" s="6"/>
      <c r="E59" s="7"/>
      <c r="F59" s="7"/>
      <c r="G59" s="44"/>
      <c r="H59" s="75"/>
      <c r="I59" s="10" t="s">
        <v>37</v>
      </c>
      <c r="J59" s="6"/>
      <c r="K59" s="6"/>
      <c r="L59" s="6"/>
      <c r="M59" s="7"/>
      <c r="N59" s="112">
        <f>770.4+1172.31</f>
        <v>1942.71</v>
      </c>
      <c r="O59" s="10"/>
      <c r="P59" s="6"/>
      <c r="Q59" s="6"/>
      <c r="R59" s="6"/>
      <c r="S59" s="6"/>
      <c r="T59" s="75"/>
    </row>
    <row r="60" spans="1:20" ht="23.1" customHeight="1" thickBot="1">
      <c r="A60" s="40"/>
      <c r="B60" s="5"/>
      <c r="C60" s="6"/>
      <c r="D60" s="6"/>
      <c r="E60" s="7"/>
      <c r="F60" s="7"/>
      <c r="G60" s="44"/>
      <c r="H60" s="76"/>
      <c r="I60" s="10"/>
      <c r="J60" s="6"/>
      <c r="K60" s="6"/>
      <c r="L60" s="6"/>
      <c r="M60" s="6"/>
      <c r="N60" s="76"/>
      <c r="O60" s="10"/>
      <c r="P60" s="6"/>
      <c r="Q60" s="6"/>
      <c r="R60" s="6"/>
      <c r="S60" s="6"/>
      <c r="T60" s="76"/>
    </row>
    <row r="61" spans="1:20" ht="23.1" customHeight="1" thickBot="1">
      <c r="A61" s="18"/>
      <c r="B61" s="19"/>
      <c r="C61" s="20"/>
      <c r="D61" s="20"/>
      <c r="E61" s="20"/>
      <c r="F61" s="27"/>
      <c r="G61" s="19"/>
      <c r="H61" s="22">
        <f>SUM(H56:H57)</f>
        <v>321.36</v>
      </c>
      <c r="I61" s="29"/>
      <c r="J61" s="30"/>
      <c r="K61" s="30"/>
      <c r="L61" s="30"/>
      <c r="M61" s="31"/>
      <c r="N61" s="22">
        <f>SUM(N56:N60)</f>
        <v>6192.59</v>
      </c>
      <c r="O61" s="29"/>
      <c r="P61" s="30"/>
      <c r="Q61" s="30"/>
      <c r="R61" s="30"/>
      <c r="S61" s="31"/>
      <c r="T61" s="22">
        <f>SUM(T56:T57)</f>
        <v>2683.01</v>
      </c>
    </row>
    <row r="62" spans="1:20" ht="23.1" customHeight="1" thickBot="1">
      <c r="A62" s="136" t="str">
        <f>A52</f>
        <v>Конституции 3а</v>
      </c>
      <c r="B62" s="136"/>
      <c r="C62" s="136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20" s="41" customFormat="1" ht="23.1" customHeight="1" thickBot="1">
      <c r="A63" s="132" t="s">
        <v>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4"/>
    </row>
    <row r="64" spans="1:20" s="41" customFormat="1" ht="23.1" customHeight="1" thickBot="1">
      <c r="A64" s="66"/>
      <c r="B64" s="124" t="s">
        <v>24</v>
      </c>
      <c r="C64" s="125"/>
      <c r="D64" s="125"/>
      <c r="E64" s="125"/>
      <c r="F64" s="125"/>
      <c r="G64" s="125"/>
      <c r="H64" s="126"/>
      <c r="I64" s="119" t="s">
        <v>28</v>
      </c>
      <c r="J64" s="120"/>
      <c r="K64" s="120"/>
      <c r="L64" s="120"/>
      <c r="M64" s="120"/>
      <c r="N64" s="120"/>
      <c r="O64" s="128" t="s">
        <v>29</v>
      </c>
      <c r="P64" s="129"/>
      <c r="Q64" s="129"/>
      <c r="R64" s="129"/>
      <c r="S64" s="129"/>
      <c r="T64" s="130"/>
    </row>
    <row r="65" spans="1:20" s="41" customFormat="1" ht="23.1" customHeight="1" thickBot="1">
      <c r="A65" s="67" t="s">
        <v>1</v>
      </c>
      <c r="B65" s="131" t="s">
        <v>2</v>
      </c>
      <c r="C65" s="131"/>
      <c r="D65" s="131"/>
      <c r="E65" s="131"/>
      <c r="F65" s="131"/>
      <c r="G65" s="68" t="s">
        <v>3</v>
      </c>
      <c r="H65" s="69" t="s">
        <v>4</v>
      </c>
      <c r="I65" s="127" t="s">
        <v>2</v>
      </c>
      <c r="J65" s="127"/>
      <c r="K65" s="127"/>
      <c r="L65" s="127"/>
      <c r="M65" s="127"/>
      <c r="N65" s="72" t="s">
        <v>4</v>
      </c>
      <c r="O65" s="137" t="s">
        <v>2</v>
      </c>
      <c r="P65" s="137"/>
      <c r="Q65" s="137"/>
      <c r="R65" s="137"/>
      <c r="S65" s="137"/>
      <c r="T65" s="73" t="s">
        <v>4</v>
      </c>
    </row>
    <row r="66" spans="1:20" ht="23.1" customHeight="1">
      <c r="A66" s="4" t="s">
        <v>17</v>
      </c>
      <c r="B66" s="5"/>
      <c r="C66" s="6"/>
      <c r="D66" s="6"/>
      <c r="E66" s="6"/>
      <c r="F66" s="6"/>
      <c r="G66" s="8"/>
      <c r="H66" s="44"/>
      <c r="I66" s="106" t="s">
        <v>30</v>
      </c>
      <c r="J66" s="46"/>
      <c r="K66" s="46"/>
      <c r="L66" s="46"/>
      <c r="M66" s="47"/>
      <c r="N66" s="107">
        <v>3669.88</v>
      </c>
      <c r="O66" s="6"/>
      <c r="P66" s="6"/>
      <c r="Q66" s="6"/>
      <c r="R66" s="6"/>
      <c r="S66" s="11"/>
      <c r="T66" s="61"/>
    </row>
    <row r="67" spans="1:20" ht="23.1" customHeight="1">
      <c r="A67" s="40"/>
      <c r="B67" s="5"/>
      <c r="C67" s="6"/>
      <c r="D67" s="6"/>
      <c r="E67" s="7"/>
      <c r="F67" s="7"/>
      <c r="G67" s="8"/>
      <c r="H67" s="44"/>
      <c r="I67" s="108" t="s">
        <v>31</v>
      </c>
      <c r="J67" s="42"/>
      <c r="K67" s="42"/>
      <c r="L67" s="42"/>
      <c r="M67" s="82"/>
      <c r="N67" s="109">
        <v>460</v>
      </c>
      <c r="O67" s="6"/>
      <c r="P67" s="6"/>
      <c r="Q67" s="6"/>
      <c r="R67" s="6"/>
      <c r="S67" s="11"/>
      <c r="T67" s="63"/>
    </row>
    <row r="68" spans="1:20" ht="23.1" customHeight="1" thickBot="1">
      <c r="A68" s="14"/>
      <c r="B68" s="5"/>
      <c r="C68" s="6"/>
      <c r="D68" s="6"/>
      <c r="E68" s="6"/>
      <c r="F68" s="6"/>
      <c r="G68" s="8"/>
      <c r="H68" s="44"/>
      <c r="I68" s="52" t="s">
        <v>32</v>
      </c>
      <c r="J68" s="24"/>
      <c r="K68" s="24"/>
      <c r="L68" s="24"/>
      <c r="M68" s="84"/>
      <c r="N68" s="110">
        <v>120</v>
      </c>
      <c r="O68" s="113"/>
      <c r="P68" s="42"/>
      <c r="Q68" s="42"/>
      <c r="R68" s="42"/>
      <c r="S68" s="42"/>
      <c r="T68" s="55"/>
    </row>
    <row r="69" spans="1:20" ht="23.1" customHeight="1">
      <c r="A69" s="14"/>
      <c r="B69" s="97"/>
      <c r="C69" s="92"/>
      <c r="D69" s="92"/>
      <c r="E69" s="92"/>
      <c r="F69" s="93"/>
      <c r="G69" s="8"/>
      <c r="H69" s="105"/>
      <c r="I69" s="62" t="s">
        <v>37</v>
      </c>
      <c r="J69" s="6"/>
      <c r="K69" s="87"/>
      <c r="L69" s="6"/>
      <c r="M69" s="11"/>
      <c r="N69" s="63">
        <f>2*930.75</f>
        <v>1861.5</v>
      </c>
      <c r="O69" s="6"/>
      <c r="P69" s="6"/>
      <c r="Q69" s="6"/>
      <c r="R69" s="6"/>
      <c r="S69" s="11"/>
      <c r="T69" s="63"/>
    </row>
    <row r="70" spans="1:20" ht="23.1" customHeight="1" thickBot="1">
      <c r="A70" s="14"/>
      <c r="B70" s="5"/>
      <c r="C70" s="6"/>
      <c r="D70" s="6"/>
      <c r="E70" s="6"/>
      <c r="F70" s="6"/>
      <c r="G70" s="8"/>
      <c r="H70" s="44"/>
      <c r="I70" s="62"/>
      <c r="J70" s="6"/>
      <c r="K70" s="6"/>
      <c r="L70" s="6"/>
      <c r="M70" s="11"/>
      <c r="N70" s="63"/>
      <c r="O70" s="6"/>
      <c r="P70" s="6"/>
      <c r="Q70" s="6"/>
      <c r="R70" s="6"/>
      <c r="S70" s="11"/>
      <c r="T70" s="63"/>
    </row>
    <row r="71" spans="1:20" ht="23.1" customHeight="1" thickBot="1">
      <c r="A71" s="18"/>
      <c r="B71" s="19"/>
      <c r="C71" s="20"/>
      <c r="D71" s="20"/>
      <c r="E71" s="20"/>
      <c r="F71" s="27"/>
      <c r="G71" s="19"/>
      <c r="H71" s="45">
        <f>SUM(H66:H70)</f>
        <v>0</v>
      </c>
      <c r="I71" s="52"/>
      <c r="J71" s="24"/>
      <c r="K71" s="24"/>
      <c r="L71" s="24"/>
      <c r="M71" s="25"/>
      <c r="N71" s="53">
        <f>SUM(N66:N70)</f>
        <v>6111.38</v>
      </c>
      <c r="O71" s="24"/>
      <c r="P71" s="24"/>
      <c r="Q71" s="24"/>
      <c r="R71" s="24"/>
      <c r="S71" s="25"/>
      <c r="T71" s="53">
        <f>SUM(T66:T70)</f>
        <v>0</v>
      </c>
    </row>
    <row r="72" spans="1:20" ht="23.1" customHeight="1" thickBot="1">
      <c r="A72" s="136" t="str">
        <f>A62</f>
        <v>Конституции 3а</v>
      </c>
      <c r="B72" s="136"/>
      <c r="C72" s="136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</row>
    <row r="73" spans="1:20" s="41" customFormat="1" ht="23.1" customHeight="1" thickBot="1">
      <c r="A73" s="132" t="s">
        <v>0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4"/>
    </row>
    <row r="74" spans="1:20" s="41" customFormat="1" ht="23.1" customHeight="1" thickBot="1">
      <c r="A74" s="66"/>
      <c r="B74" s="124" t="s">
        <v>24</v>
      </c>
      <c r="C74" s="125"/>
      <c r="D74" s="125"/>
      <c r="E74" s="125"/>
      <c r="F74" s="125"/>
      <c r="G74" s="125"/>
      <c r="H74" s="126"/>
      <c r="I74" s="119" t="s">
        <v>28</v>
      </c>
      <c r="J74" s="120"/>
      <c r="K74" s="120"/>
      <c r="L74" s="120"/>
      <c r="M74" s="120"/>
      <c r="N74" s="120"/>
      <c r="O74" s="128" t="s">
        <v>29</v>
      </c>
      <c r="P74" s="129"/>
      <c r="Q74" s="129"/>
      <c r="R74" s="129"/>
      <c r="S74" s="129"/>
      <c r="T74" s="130"/>
    </row>
    <row r="75" spans="1:20" s="41" customFormat="1" ht="23.1" customHeight="1" thickBot="1">
      <c r="A75" s="67" t="s">
        <v>1</v>
      </c>
      <c r="B75" s="131" t="s">
        <v>2</v>
      </c>
      <c r="C75" s="131"/>
      <c r="D75" s="131"/>
      <c r="E75" s="131"/>
      <c r="F75" s="131"/>
      <c r="G75" s="68" t="s">
        <v>3</v>
      </c>
      <c r="H75" s="69" t="s">
        <v>4</v>
      </c>
      <c r="I75" s="127" t="s">
        <v>2</v>
      </c>
      <c r="J75" s="127"/>
      <c r="K75" s="127"/>
      <c r="L75" s="127"/>
      <c r="M75" s="127"/>
      <c r="N75" s="72" t="s">
        <v>4</v>
      </c>
      <c r="O75" s="135" t="s">
        <v>2</v>
      </c>
      <c r="P75" s="135"/>
      <c r="Q75" s="135"/>
      <c r="R75" s="135"/>
      <c r="S75" s="135"/>
      <c r="T75" s="73" t="s">
        <v>4</v>
      </c>
    </row>
    <row r="76" spans="1:20" ht="23.1" customHeight="1">
      <c r="A76" s="4" t="s">
        <v>18</v>
      </c>
      <c r="B76" s="94" t="s">
        <v>41</v>
      </c>
      <c r="C76" s="6"/>
      <c r="D76" s="6"/>
      <c r="E76" s="7"/>
      <c r="F76" s="7"/>
      <c r="G76" s="8"/>
      <c r="H76" s="9">
        <f>355.31*4</f>
        <v>1421.24</v>
      </c>
      <c r="I76" s="77" t="s">
        <v>30</v>
      </c>
      <c r="J76" s="78"/>
      <c r="K76" s="78"/>
      <c r="L76" s="78"/>
      <c r="M76" s="79"/>
      <c r="N76" s="80">
        <v>3669.88</v>
      </c>
      <c r="O76" s="58" t="s">
        <v>48</v>
      </c>
      <c r="P76" s="59"/>
      <c r="Q76" s="59"/>
      <c r="R76" s="59"/>
      <c r="S76" s="60"/>
      <c r="T76" s="61">
        <f>2*1046.34</f>
        <v>2092.6799999999998</v>
      </c>
    </row>
    <row r="77" spans="1:20" ht="23.1" customHeight="1">
      <c r="A77" s="40"/>
      <c r="B77" s="5"/>
      <c r="C77" s="6"/>
      <c r="D77" s="6"/>
      <c r="E77" s="7"/>
      <c r="F77" s="7"/>
      <c r="G77" s="8"/>
      <c r="H77" s="44"/>
      <c r="I77" s="81" t="s">
        <v>31</v>
      </c>
      <c r="J77" s="42"/>
      <c r="K77" s="42"/>
      <c r="L77" s="42"/>
      <c r="M77" s="82"/>
      <c r="N77" s="83">
        <v>460</v>
      </c>
      <c r="O77" s="62"/>
      <c r="P77" s="6"/>
      <c r="Q77" s="6"/>
      <c r="R77" s="6"/>
      <c r="S77" s="11"/>
      <c r="T77" s="63"/>
    </row>
    <row r="78" spans="1:20" ht="23.1" customHeight="1" thickBot="1">
      <c r="A78" s="14"/>
      <c r="B78" s="5"/>
      <c r="C78" s="6"/>
      <c r="D78" s="6"/>
      <c r="E78" s="6"/>
      <c r="F78" s="6"/>
      <c r="G78" s="8"/>
      <c r="H78" s="44"/>
      <c r="I78" s="23" t="s">
        <v>32</v>
      </c>
      <c r="J78" s="24"/>
      <c r="K78" s="24"/>
      <c r="L78" s="24"/>
      <c r="M78" s="84"/>
      <c r="N78" s="85">
        <v>120</v>
      </c>
      <c r="O78" s="62"/>
      <c r="P78" s="42"/>
      <c r="Q78" s="42"/>
      <c r="R78" s="42"/>
      <c r="S78" s="42"/>
      <c r="T78" s="64"/>
    </row>
    <row r="79" spans="1:20" ht="23.1" customHeight="1" thickBot="1">
      <c r="A79" s="14"/>
      <c r="B79" s="5"/>
      <c r="C79" s="6"/>
      <c r="D79" s="6"/>
      <c r="E79" s="6"/>
      <c r="F79" s="6"/>
      <c r="G79" s="8"/>
      <c r="H79" s="44"/>
      <c r="I79" s="62" t="s">
        <v>37</v>
      </c>
      <c r="J79" s="6"/>
      <c r="K79" s="6"/>
      <c r="L79" s="6"/>
      <c r="M79" s="11"/>
      <c r="N79" s="63">
        <f>1187.6+2*930.75</f>
        <v>3049.1</v>
      </c>
      <c r="O79" s="62"/>
      <c r="P79" s="6"/>
      <c r="Q79" s="6"/>
      <c r="R79" s="6"/>
      <c r="S79" s="11"/>
      <c r="T79" s="63"/>
    </row>
    <row r="80" spans="1:20" ht="23.1" customHeight="1" thickBot="1">
      <c r="A80" s="18"/>
      <c r="B80" s="19"/>
      <c r="C80" s="20"/>
      <c r="D80" s="20"/>
      <c r="E80" s="20"/>
      <c r="F80" s="27"/>
      <c r="G80" s="19"/>
      <c r="H80" s="45">
        <f>SUM(H76:H79)</f>
        <v>1421.24</v>
      </c>
      <c r="I80" s="52"/>
      <c r="J80" s="24"/>
      <c r="K80" s="24"/>
      <c r="L80" s="24"/>
      <c r="M80" s="25"/>
      <c r="N80" s="53">
        <f>SUM(N76:N79)</f>
        <v>7298.98</v>
      </c>
      <c r="O80" s="52"/>
      <c r="P80" s="24"/>
      <c r="Q80" s="24"/>
      <c r="R80" s="24"/>
      <c r="S80" s="25"/>
      <c r="T80" s="53">
        <f>SUM(T76:T79)</f>
        <v>2092.6799999999998</v>
      </c>
    </row>
    <row r="81" spans="1:20" ht="23.1" customHeight="1" thickBot="1">
      <c r="A81" s="136" t="str">
        <f>A72</f>
        <v>Конституции 3а</v>
      </c>
      <c r="B81" s="136"/>
      <c r="C81" s="136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</row>
    <row r="82" spans="1:20" s="41" customFormat="1" ht="23.1" customHeight="1" thickBot="1">
      <c r="A82" s="132" t="s">
        <v>0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4"/>
    </row>
    <row r="83" spans="1:20" s="41" customFormat="1" ht="23.1" customHeight="1" thickBot="1">
      <c r="A83" s="66"/>
      <c r="B83" s="124" t="s">
        <v>24</v>
      </c>
      <c r="C83" s="125"/>
      <c r="D83" s="125"/>
      <c r="E83" s="125"/>
      <c r="F83" s="125"/>
      <c r="G83" s="125"/>
      <c r="H83" s="126"/>
      <c r="I83" s="119" t="s">
        <v>28</v>
      </c>
      <c r="J83" s="120"/>
      <c r="K83" s="120"/>
      <c r="L83" s="120"/>
      <c r="M83" s="120"/>
      <c r="N83" s="120"/>
      <c r="O83" s="128" t="s">
        <v>29</v>
      </c>
      <c r="P83" s="129"/>
      <c r="Q83" s="129"/>
      <c r="R83" s="129"/>
      <c r="S83" s="129"/>
      <c r="T83" s="130"/>
    </row>
    <row r="84" spans="1:20" s="41" customFormat="1" ht="23.1" customHeight="1" thickBot="1">
      <c r="A84" s="67" t="s">
        <v>1</v>
      </c>
      <c r="B84" s="131" t="s">
        <v>2</v>
      </c>
      <c r="C84" s="131"/>
      <c r="D84" s="131"/>
      <c r="E84" s="131"/>
      <c r="F84" s="131"/>
      <c r="G84" s="68" t="s">
        <v>3</v>
      </c>
      <c r="H84" s="69" t="s">
        <v>4</v>
      </c>
      <c r="I84" s="127" t="s">
        <v>2</v>
      </c>
      <c r="J84" s="127"/>
      <c r="K84" s="127"/>
      <c r="L84" s="127"/>
      <c r="M84" s="127"/>
      <c r="N84" s="72" t="s">
        <v>4</v>
      </c>
      <c r="O84" s="135" t="s">
        <v>2</v>
      </c>
      <c r="P84" s="135"/>
      <c r="Q84" s="135"/>
      <c r="R84" s="135"/>
      <c r="S84" s="135"/>
      <c r="T84" s="73" t="s">
        <v>4</v>
      </c>
    </row>
    <row r="85" spans="1:20" ht="23.1" customHeight="1">
      <c r="A85" s="4" t="s">
        <v>19</v>
      </c>
      <c r="B85" s="5" t="s">
        <v>50</v>
      </c>
      <c r="C85" s="6"/>
      <c r="D85" s="6"/>
      <c r="E85" s="6"/>
      <c r="F85" s="6"/>
      <c r="G85" s="8"/>
      <c r="H85" s="44">
        <v>4981.22</v>
      </c>
      <c r="I85" s="77" t="s">
        <v>30</v>
      </c>
      <c r="J85" s="78"/>
      <c r="K85" s="78"/>
      <c r="L85" s="78"/>
      <c r="M85" s="79"/>
      <c r="N85" s="80">
        <v>3669.88</v>
      </c>
      <c r="O85" s="58" t="s">
        <v>51</v>
      </c>
      <c r="P85" s="59"/>
      <c r="Q85" s="59"/>
      <c r="R85" s="59"/>
      <c r="S85" s="60"/>
      <c r="T85" s="61">
        <f>533.39+379.41</f>
        <v>912.8</v>
      </c>
    </row>
    <row r="86" spans="1:20" ht="23.1" customHeight="1">
      <c r="A86" s="40"/>
      <c r="B86" s="5" t="s">
        <v>34</v>
      </c>
      <c r="C86" s="6"/>
      <c r="D86" s="6"/>
      <c r="E86" s="7"/>
      <c r="F86" s="7"/>
      <c r="G86" s="8"/>
      <c r="H86" s="44">
        <v>241.55</v>
      </c>
      <c r="I86" s="81" t="s">
        <v>31</v>
      </c>
      <c r="J86" s="42"/>
      <c r="K86" s="42"/>
      <c r="L86" s="42"/>
      <c r="M86" s="82"/>
      <c r="N86" s="83">
        <v>460</v>
      </c>
      <c r="O86" s="62" t="s">
        <v>48</v>
      </c>
      <c r="P86" s="6"/>
      <c r="Q86" s="6"/>
      <c r="R86" s="6"/>
      <c r="S86" s="11"/>
      <c r="T86" s="63">
        <f>825.54+2195.39</f>
        <v>3020.93</v>
      </c>
    </row>
    <row r="87" spans="1:20" ht="23.1" customHeight="1" thickBot="1">
      <c r="A87" s="14"/>
      <c r="B87" s="5"/>
      <c r="C87" s="6"/>
      <c r="D87" s="6"/>
      <c r="E87" s="6"/>
      <c r="F87" s="6"/>
      <c r="G87" s="8"/>
      <c r="H87" s="44"/>
      <c r="I87" s="23" t="s">
        <v>32</v>
      </c>
      <c r="J87" s="24"/>
      <c r="K87" s="24"/>
      <c r="L87" s="24"/>
      <c r="M87" s="84"/>
      <c r="N87" s="85">
        <v>120</v>
      </c>
      <c r="O87" s="50"/>
      <c r="P87" s="42"/>
      <c r="Q87" s="42"/>
      <c r="R87" s="42"/>
      <c r="S87" s="42"/>
      <c r="T87" s="65"/>
    </row>
    <row r="88" spans="1:20" ht="23.1" customHeight="1">
      <c r="A88" s="14"/>
      <c r="B88" s="5"/>
      <c r="C88" s="6"/>
      <c r="D88" s="6"/>
      <c r="E88" s="6"/>
      <c r="F88" s="6"/>
      <c r="G88" s="8"/>
      <c r="H88" s="44"/>
      <c r="I88" s="58" t="s">
        <v>52</v>
      </c>
      <c r="J88" s="59"/>
      <c r="K88" s="59"/>
      <c r="L88" s="59"/>
      <c r="M88" s="60"/>
      <c r="N88" s="61">
        <v>3422.52</v>
      </c>
      <c r="O88" s="62"/>
      <c r="P88" s="6"/>
      <c r="Q88" s="6"/>
      <c r="R88" s="6"/>
      <c r="S88" s="11"/>
      <c r="T88" s="63"/>
    </row>
    <row r="89" spans="1:20" ht="23.1" customHeight="1">
      <c r="A89" s="14"/>
      <c r="B89" s="5"/>
      <c r="C89" s="6"/>
      <c r="D89" s="6"/>
      <c r="E89" s="6"/>
      <c r="F89" s="6"/>
      <c r="G89" s="8"/>
      <c r="H89" s="44"/>
      <c r="I89" s="62" t="s">
        <v>37</v>
      </c>
      <c r="J89" s="6"/>
      <c r="K89" s="6"/>
      <c r="L89" s="6"/>
      <c r="M89" s="11"/>
      <c r="N89" s="63">
        <f>745.6*4</f>
        <v>2982.4</v>
      </c>
      <c r="O89" s="62"/>
      <c r="P89" s="6"/>
      <c r="Q89" s="6"/>
      <c r="R89" s="6"/>
      <c r="S89" s="11"/>
      <c r="T89" s="63"/>
    </row>
    <row r="90" spans="1:20" ht="23.1" customHeight="1">
      <c r="A90" s="14"/>
      <c r="B90" s="5"/>
      <c r="C90" s="6"/>
      <c r="D90" s="6"/>
      <c r="E90" s="6"/>
      <c r="F90" s="6"/>
      <c r="G90" s="8"/>
      <c r="H90" s="44"/>
      <c r="I90" s="49" t="s">
        <v>35</v>
      </c>
      <c r="J90" s="42"/>
      <c r="K90" s="42"/>
      <c r="L90" s="42"/>
      <c r="M90" s="42"/>
      <c r="N90" s="64">
        <v>2236.8000000000002</v>
      </c>
      <c r="O90" s="62"/>
      <c r="P90" s="6"/>
      <c r="Q90" s="6"/>
      <c r="R90" s="6"/>
      <c r="S90" s="11"/>
      <c r="T90" s="63"/>
    </row>
    <row r="91" spans="1:20" ht="23.1" customHeight="1">
      <c r="A91" s="14"/>
      <c r="B91" s="5"/>
      <c r="C91" s="6"/>
      <c r="D91" s="6"/>
      <c r="E91" s="6"/>
      <c r="F91" s="6"/>
      <c r="G91" s="8"/>
      <c r="H91" s="44"/>
      <c r="I91" s="62" t="s">
        <v>39</v>
      </c>
      <c r="J91" s="6"/>
      <c r="K91" s="6"/>
      <c r="L91" s="6"/>
      <c r="M91" s="11"/>
      <c r="N91" s="63">
        <v>912.32</v>
      </c>
      <c r="O91" s="62"/>
      <c r="P91" s="6"/>
      <c r="Q91" s="6"/>
      <c r="R91" s="6"/>
      <c r="S91" s="11"/>
      <c r="T91" s="63"/>
    </row>
    <row r="92" spans="1:20" ht="23.1" customHeight="1" thickBot="1">
      <c r="A92" s="14"/>
      <c r="B92" s="5"/>
      <c r="C92" s="6"/>
      <c r="D92" s="6"/>
      <c r="E92" s="6"/>
      <c r="F92" s="6"/>
      <c r="G92" s="8"/>
      <c r="H92" s="44"/>
      <c r="I92" s="62"/>
      <c r="J92" s="6"/>
      <c r="K92" s="6"/>
      <c r="L92" s="6"/>
      <c r="M92" s="11"/>
      <c r="N92" s="63"/>
      <c r="O92" s="62"/>
      <c r="P92" s="6"/>
      <c r="Q92" s="6"/>
      <c r="R92" s="6"/>
      <c r="S92" s="11"/>
      <c r="T92" s="63"/>
    </row>
    <row r="93" spans="1:20" ht="23.1" customHeight="1" thickBot="1">
      <c r="A93" s="18"/>
      <c r="B93" s="19"/>
      <c r="C93" s="20"/>
      <c r="D93" s="20"/>
      <c r="E93" s="20"/>
      <c r="F93" s="27"/>
      <c r="G93" s="19"/>
      <c r="H93" s="45">
        <f>SUM(H85:H92)</f>
        <v>5222.7700000000004</v>
      </c>
      <c r="I93" s="52"/>
      <c r="J93" s="24"/>
      <c r="K93" s="24"/>
      <c r="L93" s="24"/>
      <c r="M93" s="25"/>
      <c r="N93" s="53">
        <f>SUM(N85:N92)</f>
        <v>13803.919999999998</v>
      </c>
      <c r="O93" s="52"/>
      <c r="P93" s="24"/>
      <c r="Q93" s="24"/>
      <c r="R93" s="24"/>
      <c r="S93" s="25"/>
      <c r="T93" s="53">
        <f>SUM(T85:T92)</f>
        <v>3933.7299999999996</v>
      </c>
    </row>
    <row r="94" spans="1:20" ht="23.1" customHeight="1" thickBot="1">
      <c r="A94" s="136" t="str">
        <f>A81</f>
        <v>Конституции 3а</v>
      </c>
      <c r="B94" s="136"/>
      <c r="C94" s="136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</row>
    <row r="95" spans="1:20" s="41" customFormat="1" ht="23.1" customHeight="1" thickBot="1">
      <c r="A95" s="132" t="s">
        <v>0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4"/>
    </row>
    <row r="96" spans="1:20" s="41" customFormat="1" ht="23.1" customHeight="1" thickBot="1">
      <c r="A96" s="66"/>
      <c r="B96" s="124" t="s">
        <v>24</v>
      </c>
      <c r="C96" s="125"/>
      <c r="D96" s="125"/>
      <c r="E96" s="125"/>
      <c r="F96" s="125"/>
      <c r="G96" s="125"/>
      <c r="H96" s="126"/>
      <c r="I96" s="119" t="s">
        <v>28</v>
      </c>
      <c r="J96" s="120"/>
      <c r="K96" s="120"/>
      <c r="L96" s="120"/>
      <c r="M96" s="120"/>
      <c r="N96" s="120"/>
      <c r="O96" s="128" t="s">
        <v>29</v>
      </c>
      <c r="P96" s="129"/>
      <c r="Q96" s="129"/>
      <c r="R96" s="129"/>
      <c r="S96" s="129"/>
      <c r="T96" s="130"/>
    </row>
    <row r="97" spans="1:20" s="41" customFormat="1" ht="23.1" customHeight="1" thickBot="1">
      <c r="A97" s="67" t="s">
        <v>1</v>
      </c>
      <c r="B97" s="131" t="s">
        <v>2</v>
      </c>
      <c r="C97" s="131"/>
      <c r="D97" s="131"/>
      <c r="E97" s="131"/>
      <c r="F97" s="131"/>
      <c r="G97" s="68" t="s">
        <v>3</v>
      </c>
      <c r="H97" s="69" t="s">
        <v>4</v>
      </c>
      <c r="I97" s="127" t="s">
        <v>2</v>
      </c>
      <c r="J97" s="127"/>
      <c r="K97" s="127"/>
      <c r="L97" s="127"/>
      <c r="M97" s="127"/>
      <c r="N97" s="72" t="s">
        <v>4</v>
      </c>
      <c r="O97" s="135" t="s">
        <v>2</v>
      </c>
      <c r="P97" s="135"/>
      <c r="Q97" s="135"/>
      <c r="R97" s="135"/>
      <c r="S97" s="135"/>
      <c r="T97" s="73" t="s">
        <v>4</v>
      </c>
    </row>
    <row r="98" spans="1:20" ht="23.1" customHeight="1">
      <c r="A98" s="4" t="s">
        <v>20</v>
      </c>
      <c r="B98" s="94" t="s">
        <v>33</v>
      </c>
      <c r="C98" s="90"/>
      <c r="D98" s="90"/>
      <c r="E98" s="90"/>
      <c r="F98" s="91"/>
      <c r="G98" s="8"/>
      <c r="H98" s="95">
        <v>1536.83</v>
      </c>
      <c r="I98" s="77" t="s">
        <v>30</v>
      </c>
      <c r="J98" s="78"/>
      <c r="K98" s="78"/>
      <c r="L98" s="78"/>
      <c r="M98" s="79"/>
      <c r="N98" s="80">
        <v>3669.88</v>
      </c>
      <c r="O98" s="58"/>
      <c r="P98" s="59"/>
      <c r="Q98" s="59"/>
      <c r="R98" s="59"/>
      <c r="S98" s="60"/>
      <c r="T98" s="61"/>
    </row>
    <row r="99" spans="1:20" ht="23.1" customHeight="1">
      <c r="A99" s="40"/>
      <c r="B99" s="97" t="s">
        <v>49</v>
      </c>
      <c r="C99" s="92"/>
      <c r="D99" s="92"/>
      <c r="E99" s="92"/>
      <c r="F99" s="93"/>
      <c r="G99" s="8"/>
      <c r="H99" s="96">
        <v>1336.14</v>
      </c>
      <c r="I99" s="81" t="s">
        <v>31</v>
      </c>
      <c r="J99" s="42"/>
      <c r="K99" s="42"/>
      <c r="L99" s="42"/>
      <c r="M99" s="82"/>
      <c r="N99" s="83">
        <v>460</v>
      </c>
      <c r="O99" s="62"/>
      <c r="P99" s="6"/>
      <c r="Q99" s="6"/>
      <c r="R99" s="6"/>
      <c r="S99" s="11"/>
      <c r="T99" s="63"/>
    </row>
    <row r="100" spans="1:20" ht="23.1" customHeight="1" thickBot="1">
      <c r="A100" s="14"/>
      <c r="B100" s="5"/>
      <c r="C100" s="6"/>
      <c r="D100" s="6"/>
      <c r="E100" s="6"/>
      <c r="F100" s="6"/>
      <c r="G100" s="8"/>
      <c r="H100" s="44"/>
      <c r="I100" s="23" t="s">
        <v>32</v>
      </c>
      <c r="J100" s="24"/>
      <c r="K100" s="24"/>
      <c r="L100" s="24"/>
      <c r="M100" s="84"/>
      <c r="N100" s="85">
        <v>120</v>
      </c>
      <c r="O100" s="50"/>
      <c r="P100" s="42"/>
      <c r="Q100" s="42"/>
      <c r="R100" s="42"/>
      <c r="S100" s="42"/>
      <c r="T100" s="55"/>
    </row>
    <row r="101" spans="1:20" ht="23.1" customHeight="1">
      <c r="A101" s="14"/>
      <c r="B101" s="5"/>
      <c r="C101" s="6"/>
      <c r="D101" s="6"/>
      <c r="E101" s="6"/>
      <c r="F101" s="6"/>
      <c r="G101" s="8"/>
      <c r="H101" s="44"/>
      <c r="I101" s="62" t="s">
        <v>37</v>
      </c>
      <c r="J101" s="59"/>
      <c r="K101" s="59"/>
      <c r="L101" s="59"/>
      <c r="M101" s="60"/>
      <c r="N101" s="61">
        <f>745.6+1697.47</f>
        <v>2443.0700000000002</v>
      </c>
      <c r="O101" s="62"/>
      <c r="P101" s="6"/>
      <c r="Q101" s="6"/>
      <c r="R101" s="6"/>
      <c r="S101" s="11"/>
      <c r="T101" s="63"/>
    </row>
    <row r="102" spans="1:20" ht="23.1" customHeight="1">
      <c r="A102" s="14"/>
      <c r="B102" s="5"/>
      <c r="C102" s="6"/>
      <c r="D102" s="6"/>
      <c r="E102" s="6"/>
      <c r="F102" s="6"/>
      <c r="G102" s="8"/>
      <c r="H102" s="44"/>
      <c r="I102" s="49" t="s">
        <v>35</v>
      </c>
      <c r="J102" s="6"/>
      <c r="K102" s="6"/>
      <c r="L102" s="6"/>
      <c r="M102" s="11"/>
      <c r="N102" s="63">
        <v>1491.2</v>
      </c>
      <c r="O102" s="62"/>
      <c r="P102" s="6"/>
      <c r="Q102" s="6"/>
      <c r="R102" s="6"/>
      <c r="S102" s="11"/>
      <c r="T102" s="63"/>
    </row>
    <row r="103" spans="1:20" ht="23.1" customHeight="1" thickBot="1">
      <c r="A103" s="14"/>
      <c r="B103" s="5"/>
      <c r="C103" s="6"/>
      <c r="D103" s="6"/>
      <c r="E103" s="6"/>
      <c r="F103" s="6"/>
      <c r="G103" s="8"/>
      <c r="H103" s="44"/>
      <c r="I103" s="62"/>
      <c r="J103" s="6"/>
      <c r="K103" s="6"/>
      <c r="L103" s="6"/>
      <c r="M103" s="11"/>
      <c r="N103" s="63"/>
      <c r="O103" s="62"/>
      <c r="P103" s="6"/>
      <c r="Q103" s="6"/>
      <c r="R103" s="6"/>
      <c r="S103" s="11"/>
      <c r="T103" s="63"/>
    </row>
    <row r="104" spans="1:20" ht="23.1" customHeight="1" thickBot="1">
      <c r="A104" s="18"/>
      <c r="B104" s="19"/>
      <c r="C104" s="20"/>
      <c r="D104" s="20"/>
      <c r="E104" s="20"/>
      <c r="F104" s="27"/>
      <c r="G104" s="19"/>
      <c r="H104" s="45">
        <f>SUM(H98:H103)</f>
        <v>2872.9700000000003</v>
      </c>
      <c r="I104" s="52"/>
      <c r="J104" s="24"/>
      <c r="K104" s="24"/>
      <c r="L104" s="24"/>
      <c r="M104" s="25"/>
      <c r="N104" s="53">
        <f>SUM(N98:N103)</f>
        <v>8184.1500000000005</v>
      </c>
      <c r="O104" s="52"/>
      <c r="P104" s="24"/>
      <c r="Q104" s="24"/>
      <c r="R104" s="24"/>
      <c r="S104" s="25"/>
      <c r="T104" s="53">
        <f>SUM(T98:T103)</f>
        <v>0</v>
      </c>
    </row>
    <row r="105" spans="1:20" ht="23.1" customHeight="1" thickBot="1">
      <c r="A105" s="136" t="str">
        <f>A94</f>
        <v>Конституции 3а</v>
      </c>
      <c r="B105" s="136"/>
      <c r="C105" s="136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</row>
    <row r="106" spans="1:20" s="41" customFormat="1" ht="23.1" customHeight="1" thickBot="1">
      <c r="A106" s="132" t="s">
        <v>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4"/>
    </row>
    <row r="107" spans="1:20" s="41" customFormat="1" ht="23.1" customHeight="1" thickBot="1">
      <c r="A107" s="66"/>
      <c r="B107" s="124" t="s">
        <v>24</v>
      </c>
      <c r="C107" s="125"/>
      <c r="D107" s="125"/>
      <c r="E107" s="125"/>
      <c r="F107" s="125"/>
      <c r="G107" s="125"/>
      <c r="H107" s="126"/>
      <c r="I107" s="119" t="s">
        <v>28</v>
      </c>
      <c r="J107" s="120"/>
      <c r="K107" s="120"/>
      <c r="L107" s="120"/>
      <c r="M107" s="120"/>
      <c r="N107" s="120"/>
      <c r="O107" s="128" t="s">
        <v>29</v>
      </c>
      <c r="P107" s="129"/>
      <c r="Q107" s="129"/>
      <c r="R107" s="129"/>
      <c r="S107" s="129"/>
      <c r="T107" s="130"/>
    </row>
    <row r="108" spans="1:20" s="41" customFormat="1" ht="23.1" customHeight="1" thickBot="1">
      <c r="A108" s="67" t="s">
        <v>1</v>
      </c>
      <c r="B108" s="131" t="s">
        <v>2</v>
      </c>
      <c r="C108" s="131"/>
      <c r="D108" s="131"/>
      <c r="E108" s="131"/>
      <c r="F108" s="131"/>
      <c r="G108" s="68" t="s">
        <v>3</v>
      </c>
      <c r="H108" s="69" t="s">
        <v>4</v>
      </c>
      <c r="I108" s="127" t="s">
        <v>2</v>
      </c>
      <c r="J108" s="127"/>
      <c r="K108" s="127"/>
      <c r="L108" s="127"/>
      <c r="M108" s="127"/>
      <c r="N108" s="72" t="s">
        <v>4</v>
      </c>
      <c r="O108" s="135" t="s">
        <v>2</v>
      </c>
      <c r="P108" s="135"/>
      <c r="Q108" s="135"/>
      <c r="R108" s="135"/>
      <c r="S108" s="135"/>
      <c r="T108" s="73" t="s">
        <v>4</v>
      </c>
    </row>
    <row r="109" spans="1:20" ht="23.1" customHeight="1">
      <c r="A109" s="4" t="s">
        <v>21</v>
      </c>
      <c r="B109" s="5" t="s">
        <v>50</v>
      </c>
      <c r="C109" s="6"/>
      <c r="D109" s="6"/>
      <c r="E109" s="6"/>
      <c r="F109" s="6"/>
      <c r="G109" s="8"/>
      <c r="H109" s="44">
        <v>3520.83</v>
      </c>
      <c r="I109" s="77" t="s">
        <v>30</v>
      </c>
      <c r="J109" s="78"/>
      <c r="K109" s="78"/>
      <c r="L109" s="78"/>
      <c r="M109" s="79"/>
      <c r="N109" s="80">
        <v>3669.88</v>
      </c>
      <c r="O109" s="88"/>
      <c r="P109" s="59"/>
      <c r="Q109" s="59"/>
      <c r="R109" s="59"/>
      <c r="S109" s="60"/>
      <c r="T109" s="61"/>
    </row>
    <row r="110" spans="1:20" ht="23.1" customHeight="1" thickBot="1">
      <c r="A110" s="40"/>
      <c r="B110" s="5" t="s">
        <v>34</v>
      </c>
      <c r="C110" s="6"/>
      <c r="D110" s="6"/>
      <c r="E110" s="7"/>
      <c r="F110" s="7"/>
      <c r="G110" s="8"/>
      <c r="H110" s="44">
        <v>909.91</v>
      </c>
      <c r="I110" s="81" t="s">
        <v>31</v>
      </c>
      <c r="J110" s="42"/>
      <c r="K110" s="42"/>
      <c r="L110" s="42"/>
      <c r="M110" s="82"/>
      <c r="N110" s="83">
        <v>460</v>
      </c>
      <c r="O110" s="62"/>
      <c r="P110" s="6"/>
      <c r="Q110" s="6"/>
      <c r="R110" s="6"/>
      <c r="S110" s="11"/>
      <c r="T110" s="63"/>
    </row>
    <row r="111" spans="1:20" ht="23.1" customHeight="1" thickBot="1">
      <c r="A111" s="14"/>
      <c r="B111" s="94" t="s">
        <v>41</v>
      </c>
      <c r="C111" s="6"/>
      <c r="D111" s="6"/>
      <c r="E111" s="7"/>
      <c r="F111" s="7"/>
      <c r="G111" s="8"/>
      <c r="H111" s="9">
        <f>355.31*4</f>
        <v>1421.24</v>
      </c>
      <c r="I111" s="23" t="s">
        <v>32</v>
      </c>
      <c r="J111" s="24"/>
      <c r="K111" s="24"/>
      <c r="L111" s="24"/>
      <c r="M111" s="84"/>
      <c r="N111" s="85">
        <v>120</v>
      </c>
      <c r="O111" s="50"/>
      <c r="P111" s="42"/>
      <c r="Q111" s="42"/>
      <c r="R111" s="42"/>
      <c r="S111" s="42"/>
      <c r="T111" s="55"/>
    </row>
    <row r="112" spans="1:20" ht="23.1" customHeight="1">
      <c r="A112" s="14"/>
      <c r="B112" s="5"/>
      <c r="C112" s="6"/>
      <c r="D112" s="6"/>
      <c r="E112" s="6"/>
      <c r="F112" s="6"/>
      <c r="G112" s="8"/>
      <c r="H112" s="44"/>
      <c r="I112" s="62" t="s">
        <v>53</v>
      </c>
      <c r="J112" s="59"/>
      <c r="K112" s="59"/>
      <c r="L112" s="59"/>
      <c r="M112" s="60"/>
      <c r="N112" s="61">
        <v>3278.07</v>
      </c>
      <c r="O112" s="50"/>
      <c r="P112" s="42"/>
      <c r="Q112" s="42"/>
      <c r="R112" s="42"/>
      <c r="S112" s="42"/>
      <c r="T112" s="74"/>
    </row>
    <row r="113" spans="1:20" ht="23.1" customHeight="1" thickBot="1">
      <c r="A113" s="14"/>
      <c r="B113" s="5"/>
      <c r="C113" s="6"/>
      <c r="D113" s="6"/>
      <c r="E113" s="6"/>
      <c r="F113" s="6"/>
      <c r="G113" s="8"/>
      <c r="H113" s="44"/>
      <c r="I113" s="49"/>
      <c r="J113" s="43"/>
      <c r="K113" s="42"/>
      <c r="L113" s="42"/>
      <c r="M113" s="42"/>
      <c r="N113" s="64"/>
      <c r="O113" s="62"/>
      <c r="P113" s="6"/>
      <c r="Q113" s="6"/>
      <c r="R113" s="6"/>
      <c r="S113" s="11"/>
      <c r="T113" s="63"/>
    </row>
    <row r="114" spans="1:20" ht="23.1" customHeight="1" thickBot="1">
      <c r="A114" s="18"/>
      <c r="B114" s="19"/>
      <c r="C114" s="20"/>
      <c r="D114" s="20"/>
      <c r="E114" s="20"/>
      <c r="F114" s="27"/>
      <c r="G114" s="19"/>
      <c r="H114" s="45">
        <f>SUM(H109:H113)</f>
        <v>5851.98</v>
      </c>
      <c r="I114" s="52"/>
      <c r="J114" s="24"/>
      <c r="K114" s="24"/>
      <c r="L114" s="24"/>
      <c r="M114" s="25"/>
      <c r="N114" s="53">
        <f>SUM(N109:N113)</f>
        <v>7527.9500000000007</v>
      </c>
      <c r="O114" s="52"/>
      <c r="P114" s="24"/>
      <c r="Q114" s="24"/>
      <c r="R114" s="24"/>
      <c r="S114" s="25"/>
      <c r="T114" s="53">
        <f>SUM(T109:T113)</f>
        <v>0</v>
      </c>
    </row>
    <row r="115" spans="1:20" ht="23.1" customHeight="1" thickBot="1">
      <c r="A115" s="136" t="str">
        <f>A105</f>
        <v>Конституции 3а</v>
      </c>
      <c r="B115" s="136"/>
      <c r="C115" s="136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</row>
    <row r="116" spans="1:20" s="41" customFormat="1" ht="23.1" customHeight="1" thickBot="1">
      <c r="A116" s="132" t="s">
        <v>0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4"/>
    </row>
    <row r="117" spans="1:20" s="41" customFormat="1" ht="23.1" customHeight="1" thickBot="1">
      <c r="A117" s="66"/>
      <c r="B117" s="124" t="s">
        <v>24</v>
      </c>
      <c r="C117" s="125"/>
      <c r="D117" s="125"/>
      <c r="E117" s="125"/>
      <c r="F117" s="125"/>
      <c r="G117" s="125"/>
      <c r="H117" s="126"/>
      <c r="I117" s="119" t="s">
        <v>28</v>
      </c>
      <c r="J117" s="120"/>
      <c r="K117" s="120"/>
      <c r="L117" s="120"/>
      <c r="M117" s="120"/>
      <c r="N117" s="120"/>
      <c r="O117" s="128" t="s">
        <v>29</v>
      </c>
      <c r="P117" s="129"/>
      <c r="Q117" s="129"/>
      <c r="R117" s="129"/>
      <c r="S117" s="129"/>
      <c r="T117" s="130"/>
    </row>
    <row r="118" spans="1:20" s="41" customFormat="1" ht="23.1" customHeight="1" thickBot="1">
      <c r="A118" s="67" t="s">
        <v>1</v>
      </c>
      <c r="B118" s="131" t="s">
        <v>2</v>
      </c>
      <c r="C118" s="131"/>
      <c r="D118" s="131"/>
      <c r="E118" s="131"/>
      <c r="F118" s="131"/>
      <c r="G118" s="68" t="s">
        <v>3</v>
      </c>
      <c r="H118" s="69" t="s">
        <v>4</v>
      </c>
      <c r="I118" s="123" t="s">
        <v>2</v>
      </c>
      <c r="J118" s="123"/>
      <c r="K118" s="123"/>
      <c r="L118" s="123"/>
      <c r="M118" s="123"/>
      <c r="N118" s="70" t="s">
        <v>4</v>
      </c>
      <c r="O118" s="122" t="s">
        <v>2</v>
      </c>
      <c r="P118" s="122"/>
      <c r="Q118" s="122"/>
      <c r="R118" s="122"/>
      <c r="S118" s="122"/>
      <c r="T118" s="71" t="s">
        <v>4</v>
      </c>
    </row>
    <row r="119" spans="1:20" ht="23.1" customHeight="1">
      <c r="A119" s="4" t="s">
        <v>22</v>
      </c>
      <c r="B119" s="5" t="s">
        <v>34</v>
      </c>
      <c r="C119" s="6"/>
      <c r="D119" s="6"/>
      <c r="E119" s="6"/>
      <c r="F119" s="6"/>
      <c r="G119" s="8"/>
      <c r="H119" s="13">
        <v>1127.8399999999999</v>
      </c>
      <c r="I119" s="77" t="s">
        <v>30</v>
      </c>
      <c r="J119" s="78"/>
      <c r="K119" s="78"/>
      <c r="L119" s="78"/>
      <c r="M119" s="79"/>
      <c r="N119" s="80">
        <v>3669.88</v>
      </c>
      <c r="O119" s="86"/>
      <c r="P119" s="6"/>
      <c r="Q119" s="6"/>
      <c r="R119" s="6"/>
      <c r="S119" s="11"/>
      <c r="T119" s="13"/>
    </row>
    <row r="120" spans="1:20" ht="23.1" customHeight="1">
      <c r="A120" s="40"/>
      <c r="B120" s="5"/>
      <c r="C120" s="6"/>
      <c r="D120" s="6"/>
      <c r="E120" s="7"/>
      <c r="F120" s="7"/>
      <c r="G120" s="8"/>
      <c r="H120" s="13"/>
      <c r="I120" s="81" t="s">
        <v>31</v>
      </c>
      <c r="J120" s="42"/>
      <c r="K120" s="42"/>
      <c r="L120" s="42"/>
      <c r="M120" s="82"/>
      <c r="N120" s="83">
        <v>460</v>
      </c>
      <c r="O120" s="10"/>
      <c r="P120" s="6"/>
      <c r="Q120" s="6"/>
      <c r="R120" s="6"/>
      <c r="S120" s="11"/>
      <c r="T120" s="13"/>
    </row>
    <row r="121" spans="1:20" ht="23.1" customHeight="1" thickBot="1">
      <c r="A121" s="40"/>
      <c r="B121" s="5"/>
      <c r="C121" s="6"/>
      <c r="D121" s="6"/>
      <c r="E121" s="7"/>
      <c r="F121" s="7"/>
      <c r="G121" s="8"/>
      <c r="H121" s="13"/>
      <c r="I121" s="23" t="s">
        <v>32</v>
      </c>
      <c r="J121" s="24"/>
      <c r="K121" s="24"/>
      <c r="L121" s="24"/>
      <c r="M121" s="84"/>
      <c r="N121" s="85">
        <v>120</v>
      </c>
      <c r="O121" s="10"/>
      <c r="P121" s="6"/>
      <c r="Q121" s="6"/>
      <c r="R121" s="6"/>
      <c r="S121" s="11"/>
      <c r="T121" s="13"/>
    </row>
    <row r="122" spans="1:20" ht="23.1" customHeight="1">
      <c r="A122" s="40"/>
      <c r="B122" s="5"/>
      <c r="C122" s="6"/>
      <c r="D122" s="6"/>
      <c r="E122" s="7"/>
      <c r="F122" s="7"/>
      <c r="G122" s="8"/>
      <c r="H122" s="13"/>
      <c r="I122" s="49" t="s">
        <v>35</v>
      </c>
      <c r="J122" s="6"/>
      <c r="K122" s="6"/>
      <c r="L122" s="6"/>
      <c r="M122" s="11"/>
      <c r="N122" s="13">
        <v>1491.2</v>
      </c>
      <c r="O122" s="10"/>
      <c r="P122" s="87"/>
      <c r="Q122" s="6"/>
      <c r="R122" s="6"/>
      <c r="S122" s="11"/>
      <c r="T122" s="13"/>
    </row>
    <row r="123" spans="1:20" ht="23.1" customHeight="1">
      <c r="A123" s="40"/>
      <c r="B123" s="5"/>
      <c r="C123" s="6"/>
      <c r="D123" s="6"/>
      <c r="E123" s="7"/>
      <c r="F123" s="7"/>
      <c r="G123" s="8"/>
      <c r="H123" s="13"/>
      <c r="I123" s="10"/>
      <c r="J123" s="6"/>
      <c r="K123" s="6"/>
      <c r="L123" s="6"/>
      <c r="M123" s="11"/>
      <c r="N123" s="13"/>
      <c r="O123" s="10"/>
      <c r="P123" s="87"/>
      <c r="Q123" s="6"/>
      <c r="R123" s="6"/>
      <c r="S123" s="11"/>
      <c r="T123" s="13"/>
    </row>
    <row r="124" spans="1:20" ht="23.1" customHeight="1">
      <c r="A124" s="40"/>
      <c r="B124" s="5"/>
      <c r="C124" s="6"/>
      <c r="D124" s="6"/>
      <c r="E124" s="7"/>
      <c r="F124" s="7"/>
      <c r="G124" s="8"/>
      <c r="H124" s="13"/>
      <c r="I124" s="10"/>
      <c r="J124" s="6"/>
      <c r="K124" s="6"/>
      <c r="L124" s="6"/>
      <c r="M124" s="11"/>
      <c r="N124" s="13"/>
      <c r="O124" s="10"/>
      <c r="P124" s="6"/>
      <c r="Q124" s="6"/>
      <c r="R124" s="6"/>
      <c r="S124" s="11"/>
      <c r="T124" s="13"/>
    </row>
    <row r="125" spans="1:20" ht="23.1" customHeight="1" thickBot="1">
      <c r="A125" s="14"/>
      <c r="B125" s="5"/>
      <c r="C125" s="6"/>
      <c r="D125" s="6"/>
      <c r="E125" s="6"/>
      <c r="F125" s="6"/>
      <c r="G125" s="8"/>
      <c r="H125" s="13"/>
      <c r="I125" s="10"/>
      <c r="J125" s="6"/>
      <c r="K125" s="6"/>
      <c r="L125" s="6"/>
      <c r="M125" s="11"/>
      <c r="N125" s="13"/>
      <c r="O125" s="10"/>
      <c r="P125" s="6"/>
      <c r="Q125" s="6"/>
      <c r="R125" s="6"/>
      <c r="S125" s="11"/>
      <c r="T125" s="13"/>
    </row>
    <row r="126" spans="1:20" ht="23.1" customHeight="1" thickBot="1">
      <c r="A126" s="18"/>
      <c r="B126" s="19"/>
      <c r="C126" s="20"/>
      <c r="D126" s="20"/>
      <c r="E126" s="20"/>
      <c r="F126" s="27"/>
      <c r="G126" s="19"/>
      <c r="H126" s="22">
        <f>SUM(H119:H125)</f>
        <v>1127.8399999999999</v>
      </c>
      <c r="I126" s="29"/>
      <c r="J126" s="30"/>
      <c r="K126" s="30"/>
      <c r="L126" s="30"/>
      <c r="M126" s="31"/>
      <c r="N126" s="22">
        <f>SUM(N119:N125)</f>
        <v>5741.08</v>
      </c>
      <c r="O126" s="29"/>
      <c r="P126" s="30"/>
      <c r="Q126" s="30"/>
      <c r="R126" s="30"/>
      <c r="S126" s="31"/>
      <c r="T126" s="22">
        <f>SUM(T119:T125)</f>
        <v>0</v>
      </c>
    </row>
    <row r="127" spans="1:20" ht="23.1" customHeight="1" thickBot="1">
      <c r="E127" s="121" t="s">
        <v>7</v>
      </c>
      <c r="F127" s="121"/>
      <c r="G127" s="121"/>
      <c r="H127" s="32">
        <f>H126+H114+H104+H93+H80+H71+H61+H51+H42+H32+H22+H12</f>
        <v>29221.900000000009</v>
      </c>
      <c r="K127" s="121" t="s">
        <v>7</v>
      </c>
      <c r="L127" s="121"/>
      <c r="M127" s="121"/>
      <c r="N127" s="32">
        <f>N126+N114+N104+N93+N80+N71+N61+N51+N42+N32+N22+N12</f>
        <v>82126.650000000009</v>
      </c>
      <c r="Q127" s="121" t="s">
        <v>7</v>
      </c>
      <c r="R127" s="121"/>
      <c r="S127" s="121"/>
      <c r="T127" s="33">
        <f>T126+T114+T104+T93+T80+T71+T61+T51+T42+T32+T22+T12</f>
        <v>19552.060000000001</v>
      </c>
    </row>
    <row r="128" spans="1:20" ht="23.1" customHeight="1">
      <c r="E128" s="39"/>
    </row>
    <row r="129" spans="1:11" ht="23.1" customHeight="1">
      <c r="K129" s="39"/>
    </row>
    <row r="131" spans="1:11" ht="15">
      <c r="A131" s="115" t="s">
        <v>5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1" ht="15">
      <c r="A132" s="115" t="s">
        <v>10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1" ht="15">
      <c r="A133" s="115" t="s">
        <v>43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1:11" ht="15">
      <c r="A134" s="115" t="s">
        <v>26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1">
      <c r="A135" s="34"/>
      <c r="B135" s="35"/>
      <c r="C135" s="35"/>
      <c r="D135" s="35"/>
      <c r="E135" s="35"/>
      <c r="F135" s="35"/>
      <c r="G135" s="36"/>
      <c r="H135" s="36"/>
    </row>
    <row r="136" spans="1:11" ht="15" customHeight="1">
      <c r="A136" s="34"/>
      <c r="B136" s="117" t="s">
        <v>6</v>
      </c>
      <c r="C136" s="117"/>
      <c r="D136" s="116" t="s">
        <v>27</v>
      </c>
      <c r="E136" s="116"/>
      <c r="F136" s="116" t="s">
        <v>23</v>
      </c>
      <c r="G136" s="116"/>
      <c r="H136" s="118" t="s">
        <v>11</v>
      </c>
      <c r="I136" s="118"/>
      <c r="J136" s="37"/>
    </row>
    <row r="137" spans="1:11" ht="15" customHeight="1">
      <c r="A137" s="34"/>
      <c r="B137" s="117"/>
      <c r="C137" s="117"/>
      <c r="D137" s="116"/>
      <c r="E137" s="116"/>
      <c r="F137" s="116"/>
      <c r="G137" s="116"/>
      <c r="H137" s="118"/>
      <c r="I137" s="118"/>
      <c r="J137" s="37"/>
    </row>
    <row r="138" spans="1:11" ht="38.25" customHeight="1">
      <c r="A138" s="38" t="s">
        <v>25</v>
      </c>
      <c r="B138" s="114">
        <v>236996.88</v>
      </c>
      <c r="C138" s="114"/>
      <c r="D138" s="114">
        <v>203461.13</v>
      </c>
      <c r="E138" s="114"/>
      <c r="F138" s="114">
        <v>109908.55</v>
      </c>
      <c r="G138" s="114"/>
      <c r="H138" s="114">
        <f>D138-F138</f>
        <v>93552.58</v>
      </c>
      <c r="I138" s="114"/>
      <c r="K138" s="39"/>
    </row>
    <row r="140" spans="1:11" ht="15">
      <c r="A140" s="115" t="s">
        <v>5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1" ht="15">
      <c r="A141" s="115" t="s">
        <v>10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1" ht="15">
      <c r="A142" s="115" t="s">
        <v>42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1:11" ht="15">
      <c r="A143" s="115" t="str">
        <f>A134</f>
        <v>Дома № 3а  по ул.Конституции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1:11">
      <c r="A144" s="34"/>
      <c r="B144" s="35"/>
      <c r="C144" s="35"/>
      <c r="D144" s="35"/>
      <c r="E144" s="35"/>
      <c r="F144" s="35"/>
      <c r="G144" s="36"/>
      <c r="H144" s="36"/>
    </row>
    <row r="145" spans="1:11" ht="15" customHeight="1">
      <c r="A145" s="34"/>
      <c r="B145" s="117" t="s">
        <v>6</v>
      </c>
      <c r="C145" s="117"/>
      <c r="D145" s="116" t="s">
        <v>27</v>
      </c>
      <c r="E145" s="116"/>
      <c r="F145" s="116" t="s">
        <v>23</v>
      </c>
      <c r="G145" s="116"/>
      <c r="H145" s="118" t="s">
        <v>11</v>
      </c>
      <c r="I145" s="118"/>
      <c r="J145" s="37"/>
    </row>
    <row r="146" spans="1:11" ht="20.25" customHeight="1">
      <c r="A146" s="34"/>
      <c r="B146" s="117"/>
      <c r="C146" s="117"/>
      <c r="D146" s="116"/>
      <c r="E146" s="116"/>
      <c r="F146" s="116"/>
      <c r="G146" s="116"/>
      <c r="H146" s="118"/>
      <c r="I146" s="118"/>
      <c r="J146" s="37"/>
    </row>
    <row r="147" spans="1:11" ht="38.25" customHeight="1">
      <c r="A147" s="38" t="s">
        <v>25</v>
      </c>
      <c r="B147" s="114">
        <v>365442.2</v>
      </c>
      <c r="C147" s="114"/>
      <c r="D147" s="114">
        <v>312191.96000000002</v>
      </c>
      <c r="E147" s="114"/>
      <c r="F147" s="114">
        <v>317002.09999999998</v>
      </c>
      <c r="G147" s="114"/>
      <c r="H147" s="114">
        <f>D147-F147</f>
        <v>-4810.1399999999558</v>
      </c>
      <c r="I147" s="114"/>
      <c r="K147" s="39"/>
    </row>
  </sheetData>
  <mergeCells count="123">
    <mergeCell ref="O54:T54"/>
    <mergeCell ref="B96:H96"/>
    <mergeCell ref="B55:F55"/>
    <mergeCell ref="O96:T96"/>
    <mergeCell ref="O65:S65"/>
    <mergeCell ref="O55:S55"/>
    <mergeCell ref="B84:F84"/>
    <mergeCell ref="A95:N95"/>
    <mergeCell ref="I83:N83"/>
    <mergeCell ref="B83:H83"/>
    <mergeCell ref="I65:M65"/>
    <mergeCell ref="I55:M55"/>
    <mergeCell ref="B46:F46"/>
    <mergeCell ref="A52:C52"/>
    <mergeCell ref="I45:N45"/>
    <mergeCell ref="A44:N44"/>
    <mergeCell ref="A62:C62"/>
    <mergeCell ref="A53:N53"/>
    <mergeCell ref="B54:H54"/>
    <mergeCell ref="A33:C33"/>
    <mergeCell ref="A34:N34"/>
    <mergeCell ref="B45:H45"/>
    <mergeCell ref="I35:N35"/>
    <mergeCell ref="B36:F36"/>
    <mergeCell ref="B35:H35"/>
    <mergeCell ref="A43:C43"/>
    <mergeCell ref="A1:C1"/>
    <mergeCell ref="B3:H3"/>
    <mergeCell ref="I3:N3"/>
    <mergeCell ref="B4:F4"/>
    <mergeCell ref="I4:M4"/>
    <mergeCell ref="A2:N2"/>
    <mergeCell ref="I26:M26"/>
    <mergeCell ref="B25:H25"/>
    <mergeCell ref="A13:C13"/>
    <mergeCell ref="A14:N14"/>
    <mergeCell ref="A23:C23"/>
    <mergeCell ref="I15:N15"/>
    <mergeCell ref="B15:H15"/>
    <mergeCell ref="B16:F16"/>
    <mergeCell ref="I16:M16"/>
    <mergeCell ref="A24:N24"/>
    <mergeCell ref="B26:F26"/>
    <mergeCell ref="A116:N116"/>
    <mergeCell ref="A105:C105"/>
    <mergeCell ref="A115:C115"/>
    <mergeCell ref="I64:N64"/>
    <mergeCell ref="A63:N63"/>
    <mergeCell ref="B108:F108"/>
    <mergeCell ref="I96:N96"/>
    <mergeCell ref="I97:M97"/>
    <mergeCell ref="A81:C81"/>
    <mergeCell ref="O117:T117"/>
    <mergeCell ref="B74:H74"/>
    <mergeCell ref="B65:F65"/>
    <mergeCell ref="I74:N74"/>
    <mergeCell ref="A72:C72"/>
    <mergeCell ref="A73:N73"/>
    <mergeCell ref="O74:T74"/>
    <mergeCell ref="B117:H117"/>
    <mergeCell ref="B97:F97"/>
    <mergeCell ref="O108:S108"/>
    <mergeCell ref="O3:T3"/>
    <mergeCell ref="O4:S4"/>
    <mergeCell ref="O25:T25"/>
    <mergeCell ref="O45:T45"/>
    <mergeCell ref="O35:T35"/>
    <mergeCell ref="O15:T15"/>
    <mergeCell ref="O16:S16"/>
    <mergeCell ref="B75:F75"/>
    <mergeCell ref="I84:M84"/>
    <mergeCell ref="O107:T107"/>
    <mergeCell ref="I107:N107"/>
    <mergeCell ref="O75:S75"/>
    <mergeCell ref="A82:N82"/>
    <mergeCell ref="O84:S84"/>
    <mergeCell ref="A94:C94"/>
    <mergeCell ref="O46:S46"/>
    <mergeCell ref="I46:M46"/>
    <mergeCell ref="I25:N25"/>
    <mergeCell ref="I36:M36"/>
    <mergeCell ref="A106:N106"/>
    <mergeCell ref="B107:H107"/>
    <mergeCell ref="O26:S26"/>
    <mergeCell ref="O36:S36"/>
    <mergeCell ref="O64:T64"/>
    <mergeCell ref="O97:S97"/>
    <mergeCell ref="A132:K132"/>
    <mergeCell ref="F136:G137"/>
    <mergeCell ref="A133:K133"/>
    <mergeCell ref="E127:G127"/>
    <mergeCell ref="A131:K131"/>
    <mergeCell ref="B136:C137"/>
    <mergeCell ref="Q127:S127"/>
    <mergeCell ref="O118:S118"/>
    <mergeCell ref="K127:M127"/>
    <mergeCell ref="I118:M118"/>
    <mergeCell ref="I54:N54"/>
    <mergeCell ref="B64:H64"/>
    <mergeCell ref="I75:M75"/>
    <mergeCell ref="O83:T83"/>
    <mergeCell ref="B118:F118"/>
    <mergeCell ref="I108:M108"/>
    <mergeCell ref="D136:E137"/>
    <mergeCell ref="H136:I137"/>
    <mergeCell ref="A141:K141"/>
    <mergeCell ref="D145:E146"/>
    <mergeCell ref="I117:N117"/>
    <mergeCell ref="B147:C147"/>
    <mergeCell ref="H145:I146"/>
    <mergeCell ref="D147:E147"/>
    <mergeCell ref="F147:G147"/>
    <mergeCell ref="A134:K134"/>
    <mergeCell ref="H147:I147"/>
    <mergeCell ref="H138:I138"/>
    <mergeCell ref="D138:E138"/>
    <mergeCell ref="A143:K143"/>
    <mergeCell ref="F145:G146"/>
    <mergeCell ref="F138:G138"/>
    <mergeCell ref="A142:K142"/>
    <mergeCell ref="A140:K140"/>
    <mergeCell ref="B138:C138"/>
    <mergeCell ref="B145:C146"/>
  </mergeCells>
  <phoneticPr fontId="2" type="noConversion"/>
  <pageMargins left="0.19685039370078741" right="0.19685039370078741" top="0.19685039370078741" bottom="0.19685039370078741" header="0.17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Конституции 3а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2013-08-12T13:24:21Z</cp:lastPrinted>
  <dcterms:created xsi:type="dcterms:W3CDTF">2013-02-05T05:42:12Z</dcterms:created>
  <dcterms:modified xsi:type="dcterms:W3CDTF">2018-04-30T10:14:16Z</dcterms:modified>
</cp:coreProperties>
</file>