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8505"/>
  </bookViews>
  <sheets>
    <sheet name="Ленина 31" sheetId="2" r:id="rId1"/>
  </sheets>
  <calcPr calcId="145621"/>
</workbook>
</file>

<file path=xl/calcChain.xml><?xml version="1.0" encoding="utf-8"?>
<calcChain xmlns="http://schemas.openxmlformats.org/spreadsheetml/2006/main">
  <c r="F151" i="2" l="1"/>
  <c r="N135" i="2"/>
  <c r="N124" i="2"/>
  <c r="N110" i="2"/>
  <c r="N48" i="2"/>
  <c r="H6" i="2"/>
  <c r="H44" i="2"/>
  <c r="H77" i="2"/>
  <c r="H120" i="2"/>
  <c r="N123" i="2" l="1"/>
  <c r="H106" i="2" l="1"/>
  <c r="N99" i="2" l="1"/>
  <c r="H87" i="2" l="1"/>
  <c r="N60" i="2" l="1"/>
  <c r="H56" i="2" l="1"/>
  <c r="N47" i="2" l="1"/>
  <c r="H31" i="2" l="1"/>
  <c r="N11" i="2" l="1"/>
  <c r="N38" i="2"/>
  <c r="H51" i="2"/>
  <c r="N51" i="2"/>
  <c r="H62" i="2"/>
  <c r="N62" i="2"/>
  <c r="N81" i="2"/>
  <c r="N91" i="2"/>
  <c r="N101" i="2"/>
  <c r="N114" i="2"/>
  <c r="N126" i="2"/>
  <c r="N139" i="2"/>
  <c r="H101" i="2"/>
  <c r="H91" i="2"/>
  <c r="H81" i="2"/>
  <c r="H72" i="2"/>
  <c r="H38" i="2"/>
  <c r="H25" i="2"/>
  <c r="H11" i="2"/>
  <c r="H139" i="2" l="1"/>
  <c r="N17" i="2"/>
  <c r="N25" i="2" s="1"/>
  <c r="N72" i="2"/>
  <c r="H126" i="2"/>
  <c r="H114" i="2"/>
  <c r="T38" i="2"/>
  <c r="T25" i="2"/>
  <c r="A156" i="2"/>
  <c r="T139" i="2"/>
  <c r="A39" i="2"/>
  <c r="A52" i="2" s="1"/>
  <c r="A63" i="2" s="1"/>
  <c r="A73" i="2" s="1"/>
  <c r="A82" i="2" s="1"/>
  <c r="A92" i="2" s="1"/>
  <c r="A102" i="2" s="1"/>
  <c r="A115" i="2" s="1"/>
  <c r="A127" i="2" s="1"/>
  <c r="T126" i="2"/>
  <c r="T114" i="2"/>
  <c r="T101" i="2"/>
  <c r="T91" i="2"/>
  <c r="T81" i="2"/>
  <c r="T72" i="2"/>
  <c r="T62" i="2"/>
  <c r="T51" i="2"/>
  <c r="T11" i="2"/>
  <c r="A26" i="2"/>
  <c r="A12" i="2"/>
  <c r="N140" i="2" l="1"/>
  <c r="T140" i="2"/>
  <c r="H140" i="2"/>
</calcChain>
</file>

<file path=xl/sharedStrings.xml><?xml version="1.0" encoding="utf-8"?>
<sst xmlns="http://schemas.openxmlformats.org/spreadsheetml/2006/main" count="253" uniqueCount="53">
  <si>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</si>
  <si>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</si>
  <si>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</si>
  <si>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</si>
  <si>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</si>
  <si>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</si>
  <si>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</si>
  <si>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</si>
  <si>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</si>
  <si>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</si>
  <si>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пр.Ленина д.31</t>
  </si>
  <si>
    <t>февраль</t>
  </si>
  <si>
    <t>март</t>
  </si>
  <si>
    <t>апрель</t>
  </si>
  <si>
    <t>восстановление освещения, замена ламп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</si>
  <si>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</si>
  <si>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</si>
  <si>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</si>
  <si>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</si>
  <si>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</si>
  <si>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</si>
  <si>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</si>
  <si>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</si>
  <si>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</si>
  <si>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</si>
  <si>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31  по пр.Ленина</t>
  </si>
  <si>
    <t>поступление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</si>
  <si>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</si>
  <si>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</si>
  <si>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</si>
  <si>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обход подвала по графику</t>
  </si>
  <si>
    <t>снятие показаний эл.энергии</t>
  </si>
  <si>
    <t>снятие показаний ПУ тепловой энергии</t>
  </si>
  <si>
    <t>восстановление освещения, замена ламп и патронов</t>
  </si>
  <si>
    <t>по содержанию жилья за 2016 год</t>
  </si>
  <si>
    <t>по текущему  ремонту за 2016 год</t>
  </si>
  <si>
    <t>проверка системы канализации</t>
  </si>
  <si>
    <t>ремонт двери</t>
  </si>
  <si>
    <t>монтажные работы по замене трансформаторов тока</t>
  </si>
  <si>
    <t>прочистка канализации</t>
  </si>
  <si>
    <t>восстановление теплоснабжения</t>
  </si>
  <si>
    <t>восстановление освещения, замена ламп и патрона</t>
  </si>
  <si>
    <t>поверка ПУ ТЭ</t>
  </si>
  <si>
    <t>устранение течи ХВС</t>
  </si>
  <si>
    <t>ремонт выходов на кровлю</t>
  </si>
  <si>
    <t>замена ламп, ремонт проводки</t>
  </si>
  <si>
    <t>покос травы</t>
  </si>
  <si>
    <t>остекление</t>
  </si>
  <si>
    <t>восстановление освещения, замена ламп и автоматов</t>
  </si>
  <si>
    <t>устранение течи хвс</t>
  </si>
  <si>
    <t>ревизия эл.щитов</t>
  </si>
  <si>
    <t>замена вентиля хвс</t>
  </si>
  <si>
    <t>ремонт дверей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</si>
</sst>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indexed="8"/>
      <name val="Arial Cyr"/>
      <charset val="204"/>
    </font>
    <font>
      <b/>
      <sz val="11"/>
      <color indexed="10"/>
      <name val="Arial Cyr"/>
      <charset val="204"/>
    </font>
    <font>
      <b/>
      <sz val="11"/>
      <color indexed="8"/>
      <name val="Arial Cyr"/>
      <charset val="204"/>
    </font>
    <font>
      <b/>
      <sz val="12"/>
      <name val="Arial Cyr"/>
      <charset val="204"/>
    </font>
    <font>
      <sz val="11"/>
      <name val="Arial Cyr "/>
      <charset val="204"/>
    </font>
    <font>
      <sz val="11"/>
      <name val="Arial Cyr"/>
      <family val="2"/>
      <charset val="204"/>
    </font>
    <font>
      <b/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4" fillId="0" borderId="0" xfId="1" applyFont="1" applyAlignment="1"/>
    <xf numFmtId="0" fontId="4" fillId="0" borderId="1" xfId="1" applyFont="1" applyBorder="1" applyAlignment="1"/>
    <xf numFmtId="0" fontId="5" fillId="0" borderId="0" xfId="0" applyFont="1"/>
    <xf numFmtId="0" fontId="6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4" xfId="1" applyNumberFormat="1" applyFont="1" applyBorder="1"/>
    <xf numFmtId="0" fontId="4" fillId="0" borderId="5" xfId="1" applyFont="1" applyBorder="1"/>
    <xf numFmtId="2" fontId="3" fillId="0" borderId="3" xfId="1" applyNumberFormat="1" applyFont="1" applyBorder="1"/>
    <xf numFmtId="0" fontId="4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2" fontId="4" fillId="0" borderId="10" xfId="1" applyNumberFormat="1" applyFont="1" applyBorder="1"/>
    <xf numFmtId="0" fontId="4" fillId="0" borderId="1" xfId="1" applyFont="1" applyBorder="1"/>
    <xf numFmtId="0" fontId="4" fillId="0" borderId="11" xfId="1" applyFont="1" applyBorder="1"/>
    <xf numFmtId="2" fontId="4" fillId="0" borderId="12" xfId="1" applyNumberFormat="1" applyFont="1" applyBorder="1"/>
    <xf numFmtId="2" fontId="3" fillId="0" borderId="13" xfId="1" applyNumberFormat="1" applyFont="1" applyBorder="1"/>
    <xf numFmtId="0" fontId="3" fillId="0" borderId="2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4" fillId="0" borderId="17" xfId="1" applyFont="1" applyBorder="1"/>
    <xf numFmtId="0" fontId="4" fillId="0" borderId="8" xfId="1" applyFont="1" applyBorder="1"/>
    <xf numFmtId="0" fontId="4" fillId="0" borderId="18" xfId="1" applyFont="1" applyBorder="1"/>
    <xf numFmtId="2" fontId="7" fillId="0" borderId="19" xfId="0" applyNumberFormat="1" applyFont="1" applyBorder="1"/>
    <xf numFmtId="0" fontId="5" fillId="0" borderId="0" xfId="0" applyFont="1" applyFill="1"/>
    <xf numFmtId="0" fontId="5" fillId="0" borderId="0" xfId="0" applyFont="1" applyBorder="1" applyAlignment="1"/>
    <xf numFmtId="2" fontId="5" fillId="0" borderId="0" xfId="0" applyNumberFormat="1" applyFont="1"/>
    <xf numFmtId="0" fontId="3" fillId="0" borderId="0" xfId="1" applyFont="1" applyFill="1" applyBorder="1"/>
    <xf numFmtId="2" fontId="3" fillId="0" borderId="3" xfId="1" applyNumberFormat="1" applyFont="1" applyFill="1" applyBorder="1"/>
    <xf numFmtId="2" fontId="3" fillId="0" borderId="0" xfId="1" applyNumberFormat="1" applyFont="1" applyFill="1" applyBorder="1"/>
    <xf numFmtId="2" fontId="4" fillId="0" borderId="20" xfId="1" applyNumberFormat="1" applyFont="1" applyBorder="1"/>
    <xf numFmtId="0" fontId="3" fillId="0" borderId="21" xfId="1" applyFont="1" applyFill="1" applyBorder="1"/>
    <xf numFmtId="0" fontId="3" fillId="0" borderId="22" xfId="1" applyFont="1" applyFill="1" applyBorder="1"/>
    <xf numFmtId="0" fontId="4" fillId="0" borderId="22" xfId="1" applyFont="1" applyFill="1" applyBorder="1"/>
    <xf numFmtId="0" fontId="4" fillId="0" borderId="23" xfId="1" applyFont="1" applyBorder="1"/>
    <xf numFmtId="2" fontId="4" fillId="0" borderId="24" xfId="1" applyNumberFormat="1" applyFont="1" applyBorder="1"/>
    <xf numFmtId="2" fontId="3" fillId="0" borderId="25" xfId="1" applyNumberFormat="1" applyFont="1" applyFill="1" applyBorder="1"/>
    <xf numFmtId="2" fontId="3" fillId="0" borderId="26" xfId="1" applyNumberFormat="1" applyFont="1" applyFill="1" applyBorder="1"/>
    <xf numFmtId="2" fontId="3" fillId="0" borderId="26" xfId="1" applyNumberFormat="1" applyFont="1" applyBorder="1"/>
    <xf numFmtId="2" fontId="3" fillId="0" borderId="27" xfId="1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7" fillId="0" borderId="28" xfId="0" applyNumberFormat="1" applyFont="1" applyBorder="1"/>
    <xf numFmtId="0" fontId="4" fillId="0" borderId="29" xfId="1" applyFont="1" applyFill="1" applyBorder="1"/>
    <xf numFmtId="0" fontId="4" fillId="0" borderId="21" xfId="1" applyFont="1" applyBorder="1"/>
    <xf numFmtId="0" fontId="4" fillId="0" borderId="30" xfId="1" applyFont="1" applyBorder="1"/>
    <xf numFmtId="2" fontId="3" fillId="0" borderId="31" xfId="1" applyNumberFormat="1" applyFont="1" applyBorder="1"/>
    <xf numFmtId="2" fontId="3" fillId="0" borderId="32" xfId="1" applyNumberFormat="1" applyFont="1" applyBorder="1"/>
    <xf numFmtId="0" fontId="3" fillId="0" borderId="22" xfId="1" applyFont="1" applyBorder="1"/>
    <xf numFmtId="2" fontId="3" fillId="0" borderId="33" xfId="1" applyNumberFormat="1" applyFont="1" applyBorder="1"/>
    <xf numFmtId="2" fontId="4" fillId="0" borderId="34" xfId="1" applyNumberFormat="1" applyFont="1" applyBorder="1"/>
    <xf numFmtId="0" fontId="4" fillId="0" borderId="21" xfId="1" applyFont="1" applyFill="1" applyBorder="1"/>
    <xf numFmtId="0" fontId="3" fillId="0" borderId="29" xfId="1" applyFont="1" applyBorder="1"/>
    <xf numFmtId="0" fontId="4" fillId="0" borderId="26" xfId="1" applyFont="1" applyBorder="1"/>
    <xf numFmtId="2" fontId="4" fillId="0" borderId="26" xfId="1" applyNumberFormat="1" applyFont="1" applyBorder="1"/>
    <xf numFmtId="0" fontId="3" fillId="0" borderId="26" xfId="1" applyFont="1" applyFill="1" applyBorder="1"/>
    <xf numFmtId="0" fontId="4" fillId="0" borderId="35" xfId="1" applyFont="1" applyBorder="1"/>
    <xf numFmtId="2" fontId="3" fillId="0" borderId="25" xfId="1" applyNumberFormat="1" applyFont="1" applyBorder="1"/>
    <xf numFmtId="2" fontId="3" fillId="0" borderId="35" xfId="1" applyNumberFormat="1" applyFont="1" applyBorder="1"/>
    <xf numFmtId="2" fontId="3" fillId="0" borderId="36" xfId="1" applyNumberFormat="1" applyFont="1" applyFill="1" applyBorder="1"/>
    <xf numFmtId="2" fontId="3" fillId="0" borderId="37" xfId="1" applyNumberFormat="1" applyFont="1" applyFill="1" applyBorder="1"/>
    <xf numFmtId="2" fontId="3" fillId="0" borderId="38" xfId="1" applyNumberFormat="1" applyFont="1" applyFill="1" applyBorder="1"/>
    <xf numFmtId="0" fontId="4" fillId="0" borderId="27" xfId="1" applyFont="1" applyBorder="1"/>
    <xf numFmtId="2" fontId="3" fillId="0" borderId="38" xfId="1" applyNumberFormat="1" applyFont="1" applyBorder="1"/>
    <xf numFmtId="2" fontId="3" fillId="0" borderId="39" xfId="1" applyNumberFormat="1" applyFont="1" applyFill="1" applyBorder="1"/>
    <xf numFmtId="0" fontId="3" fillId="0" borderId="26" xfId="1" applyFont="1" applyBorder="1"/>
    <xf numFmtId="2" fontId="4" fillId="0" borderId="40" xfId="1" applyNumberFormat="1" applyFont="1" applyBorder="1"/>
    <xf numFmtId="2" fontId="3" fillId="0" borderId="40" xfId="1" applyNumberFormat="1" applyFont="1" applyBorder="1"/>
    <xf numFmtId="0" fontId="4" fillId="0" borderId="0" xfId="1" applyFont="1" applyFill="1" applyBorder="1"/>
    <xf numFmtId="2" fontId="3" fillId="0" borderId="41" xfId="1" applyNumberFormat="1" applyFont="1" applyBorder="1"/>
    <xf numFmtId="2" fontId="3" fillId="0" borderId="39" xfId="1" applyNumberFormat="1" applyFont="1" applyBorder="1"/>
    <xf numFmtId="2" fontId="3" fillId="0" borderId="37" xfId="1" applyNumberFormat="1" applyFont="1" applyBorder="1"/>
    <xf numFmtId="0" fontId="4" fillId="0" borderId="16" xfId="1" applyFont="1" applyBorder="1"/>
    <xf numFmtId="0" fontId="6" fillId="0" borderId="42" xfId="1" applyFont="1" applyBorder="1" applyAlignment="1">
      <alignment horizontal="center"/>
    </xf>
    <xf numFmtId="0" fontId="3" fillId="0" borderId="42" xfId="1" applyFont="1" applyBorder="1"/>
    <xf numFmtId="0" fontId="3" fillId="0" borderId="43" xfId="1" applyFont="1" applyBorder="1"/>
    <xf numFmtId="0" fontId="3" fillId="0" borderId="44" xfId="1" applyFont="1" applyBorder="1"/>
    <xf numFmtId="0" fontId="3" fillId="0" borderId="1" xfId="1" applyFont="1" applyBorder="1"/>
    <xf numFmtId="2" fontId="4" fillId="0" borderId="45" xfId="1" applyNumberFormat="1" applyFont="1" applyBorder="1"/>
    <xf numFmtId="2" fontId="3" fillId="0" borderId="41" xfId="1" applyNumberFormat="1" applyFont="1" applyFill="1" applyBorder="1"/>
    <xf numFmtId="0" fontId="3" fillId="2" borderId="46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47" xfId="1" applyFont="1" applyFill="1" applyBorder="1" applyAlignment="1">
      <alignment horizontal="center"/>
    </xf>
    <xf numFmtId="0" fontId="4" fillId="2" borderId="48" xfId="1" applyFont="1" applyFill="1" applyBorder="1" applyAlignment="1">
      <alignment horizontal="center"/>
    </xf>
    <xf numFmtId="0" fontId="4" fillId="2" borderId="49" xfId="1" applyFont="1" applyFill="1" applyBorder="1"/>
    <xf numFmtId="0" fontId="4" fillId="2" borderId="50" xfId="1" applyFont="1" applyFill="1" applyBorder="1"/>
    <xf numFmtId="0" fontId="4" fillId="2" borderId="48" xfId="1" applyFont="1" applyFill="1" applyBorder="1"/>
    <xf numFmtId="0" fontId="4" fillId="2" borderId="51" xfId="1" applyFont="1" applyFill="1" applyBorder="1" applyAlignment="1">
      <alignment horizontal="center"/>
    </xf>
    <xf numFmtId="0" fontId="4" fillId="2" borderId="52" xfId="1" applyFont="1" applyFill="1" applyBorder="1"/>
    <xf numFmtId="0" fontId="4" fillId="2" borderId="13" xfId="1" applyFont="1" applyFill="1" applyBorder="1"/>
    <xf numFmtId="0" fontId="3" fillId="2" borderId="53" xfId="1" applyFont="1" applyFill="1" applyBorder="1"/>
    <xf numFmtId="0" fontId="4" fillId="2" borderId="54" xfId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/>
    </xf>
    <xf numFmtId="0" fontId="3" fillId="0" borderId="35" xfId="1" applyFont="1" applyBorder="1"/>
    <xf numFmtId="2" fontId="4" fillId="0" borderId="25" xfId="1" applyNumberFormat="1" applyFont="1" applyFill="1" applyBorder="1"/>
    <xf numFmtId="2" fontId="4" fillId="0" borderId="26" xfId="1" applyNumberFormat="1" applyFont="1" applyFill="1" applyBorder="1"/>
    <xf numFmtId="2" fontId="4" fillId="0" borderId="0" xfId="1" applyNumberFormat="1" applyFont="1" applyBorder="1"/>
    <xf numFmtId="0" fontId="9" fillId="0" borderId="3" xfId="1" applyFont="1" applyBorder="1"/>
    <xf numFmtId="0" fontId="3" fillId="0" borderId="29" xfId="1" applyFont="1" applyFill="1" applyBorder="1"/>
    <xf numFmtId="0" fontId="3" fillId="0" borderId="21" xfId="1" applyFont="1" applyBorder="1"/>
    <xf numFmtId="0" fontId="3" fillId="0" borderId="30" xfId="1" applyFont="1" applyBorder="1"/>
    <xf numFmtId="2" fontId="4" fillId="0" borderId="41" xfId="1" applyNumberFormat="1" applyFont="1" applyFill="1" applyBorder="1"/>
    <xf numFmtId="2" fontId="4" fillId="0" borderId="41" xfId="1" applyNumberFormat="1" applyFont="1" applyBorder="1"/>
    <xf numFmtId="0" fontId="3" fillId="0" borderId="41" xfId="1" applyFont="1" applyFill="1" applyBorder="1"/>
    <xf numFmtId="2" fontId="4" fillId="0" borderId="57" xfId="1" applyNumberFormat="1" applyFont="1" applyBorder="1"/>
    <xf numFmtId="0" fontId="4" fillId="0" borderId="71" xfId="1" applyFont="1" applyBorder="1"/>
    <xf numFmtId="2" fontId="3" fillId="0" borderId="71" xfId="1" applyNumberFormat="1" applyFont="1" applyFill="1" applyBorder="1"/>
    <xf numFmtId="0" fontId="10" fillId="0" borderId="0" xfId="1" applyFont="1" applyBorder="1"/>
    <xf numFmtId="2" fontId="10" fillId="0" borderId="4" xfId="1" applyNumberFormat="1" applyFont="1" applyBorder="1"/>
    <xf numFmtId="2" fontId="10" fillId="0" borderId="13" xfId="1" applyNumberFormat="1" applyFont="1" applyBorder="1"/>
    <xf numFmtId="2" fontId="3" fillId="0" borderId="40" xfId="1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vertical="center"/>
    </xf>
    <xf numFmtId="0" fontId="8" fillId="2" borderId="57" xfId="1" applyFont="1" applyFill="1" applyBorder="1" applyAlignment="1">
      <alignment horizontal="center"/>
    </xf>
    <xf numFmtId="0" fontId="8" fillId="2" borderId="58" xfId="1" applyFont="1" applyFill="1" applyBorder="1" applyAlignment="1">
      <alignment horizontal="center"/>
    </xf>
    <xf numFmtId="0" fontId="8" fillId="2" borderId="59" xfId="1" applyFont="1" applyFill="1" applyBorder="1" applyAlignment="1">
      <alignment horizontal="center"/>
    </xf>
    <xf numFmtId="0" fontId="4" fillId="2" borderId="62" xfId="1" applyFont="1" applyFill="1" applyBorder="1" applyAlignment="1">
      <alignment horizontal="center" wrapText="1"/>
    </xf>
    <xf numFmtId="0" fontId="4" fillId="2" borderId="56" xfId="1" applyFont="1" applyFill="1" applyBorder="1" applyAlignment="1">
      <alignment horizontal="center" wrapText="1"/>
    </xf>
    <xf numFmtId="0" fontId="4" fillId="2" borderId="47" xfId="1" applyFont="1" applyFill="1" applyBorder="1" applyAlignment="1">
      <alignment horizontal="center"/>
    </xf>
    <xf numFmtId="0" fontId="4" fillId="2" borderId="67" xfId="1" applyFont="1" applyFill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2" borderId="57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/>
    </xf>
    <xf numFmtId="0" fontId="4" fillId="2" borderId="69" xfId="1" applyFont="1" applyFill="1" applyBorder="1" applyAlignment="1">
      <alignment horizontal="center"/>
    </xf>
    <xf numFmtId="0" fontId="4" fillId="2" borderId="70" xfId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2" borderId="6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68" xfId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wrapText="1"/>
    </xf>
    <xf numFmtId="0" fontId="4" fillId="2" borderId="65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center"/>
    </xf>
    <xf numFmtId="0" fontId="3" fillId="0" borderId="3" xfId="1" applyFont="1" applyFill="1" applyBorder="1"/>
    <xf numFmtId="2" fontId="3" fillId="0" borderId="4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0"/>
  <sheetViews>
    <sheetView tabSelected="1" topLeftCell="A136" zoomScale="75" workbookViewId="0">
      <selection activeCell="G143" sqref="G143"/>
    </sheetView>
  </sheetViews>
  <sheetFormatPr defaultRowHeight="14.25"/>
  <cols>
    <col min="1" max="1" width="21.42578125" style="3" customWidth="1"/>
    <col min="2" max="4" width="9.140625" style="3"/>
    <col min="5" max="5" width="15.42578125" style="3" customWidth="1"/>
    <col min="6" max="6" width="8" style="3" customWidth="1"/>
    <col min="7" max="7" width="13.7109375" style="3" customWidth="1"/>
    <col min="8" max="8" width="11.140625" style="3" customWidth="1"/>
    <col min="9" max="10" width="9.140625" style="3"/>
    <col min="11" max="11" width="11.42578125" style="3" customWidth="1"/>
    <col min="12" max="12" width="11.7109375" style="3" customWidth="1"/>
    <col min="13" max="13" width="5.28515625" style="3" customWidth="1"/>
    <col min="14" max="14" width="11.28515625" style="3" customWidth="1"/>
    <col min="15" max="18" width="9.140625" style="3"/>
    <col min="19" max="19" width="8.28515625" style="3" customWidth="1"/>
    <col min="20" max="20" width="12.42578125" style="3" customWidth="1"/>
    <col min="21" max="16384" width="9.140625" style="3"/>
  </cols>
  <sheetData>
    <row r="1" spans="1:20" ht="23.1" customHeight="1" thickBot="1">
      <c r="A1" s="140" t="s">
        <v>10</v>
      </c>
      <c r="B1" s="140"/>
      <c r="C1" s="140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3.1" customHeight="1" thickBot="1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20" ht="23.1" customHeight="1" thickBot="1">
      <c r="A3" s="85"/>
      <c r="B3" s="141" t="s">
        <v>24</v>
      </c>
      <c r="C3" s="142"/>
      <c r="D3" s="142"/>
      <c r="E3" s="142"/>
      <c r="F3" s="142"/>
      <c r="G3" s="142"/>
      <c r="H3" s="143"/>
      <c r="I3" s="129" t="s">
        <v>27</v>
      </c>
      <c r="J3" s="130"/>
      <c r="K3" s="130"/>
      <c r="L3" s="130"/>
      <c r="M3" s="130"/>
      <c r="N3" s="130"/>
      <c r="O3" s="135" t="s">
        <v>28</v>
      </c>
      <c r="P3" s="136"/>
      <c r="Q3" s="136"/>
      <c r="R3" s="136"/>
      <c r="S3" s="136"/>
      <c r="T3" s="137"/>
    </row>
    <row r="4" spans="1:20" ht="23.1" customHeight="1" thickBot="1">
      <c r="A4" s="86" t="s">
        <v>1</v>
      </c>
      <c r="B4" s="131" t="s">
        <v>2</v>
      </c>
      <c r="C4" s="131"/>
      <c r="D4" s="131"/>
      <c r="E4" s="131"/>
      <c r="F4" s="131"/>
      <c r="G4" s="87" t="s">
        <v>3</v>
      </c>
      <c r="H4" s="88" t="s">
        <v>4</v>
      </c>
      <c r="I4" s="144" t="s">
        <v>2</v>
      </c>
      <c r="J4" s="144"/>
      <c r="K4" s="144"/>
      <c r="L4" s="144"/>
      <c r="M4" s="144"/>
      <c r="N4" s="89" t="s">
        <v>4</v>
      </c>
      <c r="O4" s="147" t="s">
        <v>2</v>
      </c>
      <c r="P4" s="147"/>
      <c r="Q4" s="147"/>
      <c r="R4" s="147"/>
      <c r="S4" s="147"/>
      <c r="T4" s="90" t="s">
        <v>4</v>
      </c>
    </row>
    <row r="5" spans="1:20" ht="23.1" customHeight="1">
      <c r="A5" s="4" t="s">
        <v>8</v>
      </c>
      <c r="B5" s="5" t="s">
        <v>14</v>
      </c>
      <c r="C5" s="6"/>
      <c r="D5" s="6"/>
      <c r="E5" s="7"/>
      <c r="F5" s="7"/>
      <c r="G5" s="8"/>
      <c r="H5" s="33">
        <v>484.43</v>
      </c>
      <c r="I5" s="48" t="s">
        <v>29</v>
      </c>
      <c r="J5" s="56"/>
      <c r="K5" s="56"/>
      <c r="L5" s="56"/>
      <c r="M5" s="56"/>
      <c r="N5" s="99">
        <v>4893.3999999999996</v>
      </c>
      <c r="O5" s="6"/>
      <c r="P5" s="9"/>
      <c r="Q5" s="9"/>
      <c r="R5" s="9"/>
      <c r="S5" s="9"/>
      <c r="T5" s="64"/>
    </row>
    <row r="6" spans="1:20" ht="23.1" customHeight="1">
      <c r="A6" s="4"/>
      <c r="B6" s="5" t="s">
        <v>50</v>
      </c>
      <c r="C6" s="6"/>
      <c r="D6" s="6"/>
      <c r="E6" s="7"/>
      <c r="F6" s="7"/>
      <c r="G6" s="8"/>
      <c r="H6" s="10">
        <f>118.46*10</f>
        <v>1184.5999999999999</v>
      </c>
      <c r="I6" s="38" t="s">
        <v>30</v>
      </c>
      <c r="J6" s="73"/>
      <c r="K6" s="73"/>
      <c r="L6" s="73"/>
      <c r="M6" s="73"/>
      <c r="N6" s="100">
        <v>460</v>
      </c>
      <c r="O6" s="6"/>
      <c r="P6" s="11"/>
      <c r="Q6" s="11"/>
      <c r="R6" s="11"/>
      <c r="S6" s="11"/>
      <c r="T6" s="65"/>
    </row>
    <row r="7" spans="1:20" ht="23.1" customHeight="1">
      <c r="A7" s="4"/>
      <c r="B7" s="5"/>
      <c r="C7" s="6"/>
      <c r="D7" s="6"/>
      <c r="E7" s="7"/>
      <c r="F7" s="7"/>
      <c r="G7" s="10"/>
      <c r="H7" s="84"/>
      <c r="I7" s="38" t="s">
        <v>31</v>
      </c>
      <c r="J7" s="11"/>
      <c r="K7" s="11"/>
      <c r="L7" s="11"/>
      <c r="M7" s="11"/>
      <c r="N7" s="59">
        <v>120</v>
      </c>
      <c r="O7" s="6"/>
      <c r="P7" s="11"/>
      <c r="Q7" s="11"/>
      <c r="R7" s="11"/>
      <c r="S7" s="11"/>
      <c r="T7" s="65"/>
    </row>
    <row r="8" spans="1:20" ht="23.1" customHeight="1">
      <c r="A8" s="4"/>
      <c r="B8" s="5"/>
      <c r="C8" s="6"/>
      <c r="D8" s="6"/>
      <c r="E8" s="7"/>
      <c r="F8" s="7"/>
      <c r="G8" s="10"/>
      <c r="H8" s="84"/>
      <c r="I8" s="38" t="s">
        <v>32</v>
      </c>
      <c r="J8" s="73"/>
      <c r="K8" s="73"/>
      <c r="L8" s="73"/>
      <c r="M8" s="73"/>
      <c r="N8" s="100">
        <v>800</v>
      </c>
      <c r="O8" s="6"/>
      <c r="P8" s="11"/>
      <c r="Q8" s="11"/>
      <c r="R8" s="11"/>
      <c r="S8" s="11"/>
      <c r="T8" s="65"/>
    </row>
    <row r="9" spans="1:20" ht="23.1" customHeight="1">
      <c r="A9" s="4"/>
      <c r="B9" s="5"/>
      <c r="C9" s="6"/>
      <c r="D9" s="6"/>
      <c r="E9" s="7"/>
      <c r="F9" s="7"/>
      <c r="G9" s="10"/>
      <c r="H9" s="84"/>
      <c r="I9" s="37" t="s">
        <v>36</v>
      </c>
      <c r="J9" s="32"/>
      <c r="K9" s="32"/>
      <c r="L9" s="32"/>
      <c r="M9" s="32"/>
      <c r="N9" s="42">
        <v>1221.46</v>
      </c>
      <c r="O9" s="6"/>
      <c r="P9" s="11"/>
      <c r="Q9" s="11"/>
      <c r="R9" s="11"/>
      <c r="S9" s="11"/>
      <c r="T9" s="65"/>
    </row>
    <row r="10" spans="1:20" ht="23.1" customHeight="1" thickBot="1">
      <c r="A10" s="4"/>
      <c r="B10" s="5"/>
      <c r="C10" s="6"/>
      <c r="D10" s="6"/>
      <c r="E10" s="7"/>
      <c r="F10" s="7"/>
      <c r="G10" s="10"/>
      <c r="H10" s="69"/>
      <c r="I10" s="38"/>
      <c r="J10" s="11"/>
      <c r="K10" s="11"/>
      <c r="L10" s="11"/>
      <c r="M10" s="11"/>
      <c r="N10" s="43"/>
      <c r="O10" s="6"/>
      <c r="P10" s="11"/>
      <c r="Q10" s="11"/>
      <c r="R10" s="11"/>
      <c r="S10" s="11"/>
      <c r="T10" s="66"/>
    </row>
    <row r="11" spans="1:20" ht="23.1" customHeight="1" thickBot="1">
      <c r="A11" s="12"/>
      <c r="B11" s="13"/>
      <c r="C11" s="14"/>
      <c r="D11" s="14"/>
      <c r="E11" s="14"/>
      <c r="F11" s="15"/>
      <c r="G11" s="13"/>
      <c r="H11" s="35">
        <f>SUM(H5:H10)</f>
        <v>1669.03</v>
      </c>
      <c r="I11" s="39"/>
      <c r="J11" s="17"/>
      <c r="K11" s="17"/>
      <c r="L11" s="17"/>
      <c r="M11" s="17"/>
      <c r="N11" s="40">
        <f>SUM(N5:N10)</f>
        <v>7494.86</v>
      </c>
      <c r="O11" s="17"/>
      <c r="P11" s="17"/>
      <c r="Q11" s="17"/>
      <c r="R11" s="17"/>
      <c r="S11" s="18"/>
      <c r="T11" s="19">
        <f>SUM(T5:T5)</f>
        <v>0</v>
      </c>
    </row>
    <row r="12" spans="1:20" ht="23.1" customHeight="1" thickBot="1">
      <c r="A12" s="140" t="str">
        <f>A1</f>
        <v>пр.Ленина д.31</v>
      </c>
      <c r="B12" s="140"/>
      <c r="C12" s="140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</row>
    <row r="13" spans="1:20" ht="23.1" customHeight="1" thickBot="1">
      <c r="A13" s="126" t="s">
        <v>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</row>
    <row r="14" spans="1:20" ht="23.1" customHeight="1" thickBot="1">
      <c r="A14" s="85"/>
      <c r="B14" s="141" t="s">
        <v>24</v>
      </c>
      <c r="C14" s="142"/>
      <c r="D14" s="142"/>
      <c r="E14" s="142"/>
      <c r="F14" s="142"/>
      <c r="G14" s="142"/>
      <c r="H14" s="143"/>
      <c r="I14" s="129" t="s">
        <v>27</v>
      </c>
      <c r="J14" s="130"/>
      <c r="K14" s="130"/>
      <c r="L14" s="130"/>
      <c r="M14" s="130"/>
      <c r="N14" s="130"/>
      <c r="O14" s="135" t="s">
        <v>28</v>
      </c>
      <c r="P14" s="136"/>
      <c r="Q14" s="136"/>
      <c r="R14" s="136"/>
      <c r="S14" s="136"/>
      <c r="T14" s="137"/>
    </row>
    <row r="15" spans="1:20" ht="23.1" customHeight="1" thickBot="1">
      <c r="A15" s="86" t="s">
        <v>1</v>
      </c>
      <c r="B15" s="131" t="s">
        <v>2</v>
      </c>
      <c r="C15" s="131"/>
      <c r="D15" s="131"/>
      <c r="E15" s="131"/>
      <c r="F15" s="131"/>
      <c r="G15" s="87" t="s">
        <v>3</v>
      </c>
      <c r="H15" s="88" t="s">
        <v>4</v>
      </c>
      <c r="I15" s="144" t="s">
        <v>2</v>
      </c>
      <c r="J15" s="144"/>
      <c r="K15" s="144"/>
      <c r="L15" s="144"/>
      <c r="M15" s="144"/>
      <c r="N15" s="89" t="s">
        <v>4</v>
      </c>
      <c r="O15" s="146" t="s">
        <v>2</v>
      </c>
      <c r="P15" s="146"/>
      <c r="Q15" s="146"/>
      <c r="R15" s="146"/>
      <c r="S15" s="146"/>
      <c r="T15" s="94" t="s">
        <v>4</v>
      </c>
    </row>
    <row r="16" spans="1:20" ht="23.1" customHeight="1">
      <c r="A16" s="4" t="s">
        <v>11</v>
      </c>
      <c r="B16" s="5" t="s">
        <v>14</v>
      </c>
      <c r="C16" s="6"/>
      <c r="D16" s="6"/>
      <c r="E16" s="6"/>
      <c r="F16" s="6"/>
      <c r="G16" s="8"/>
      <c r="H16" s="10">
        <v>382.94</v>
      </c>
      <c r="I16" s="48" t="s">
        <v>29</v>
      </c>
      <c r="J16" s="56"/>
      <c r="K16" s="56"/>
      <c r="L16" s="56"/>
      <c r="M16" s="56"/>
      <c r="N16" s="99">
        <v>4893.3999999999996</v>
      </c>
      <c r="O16" s="57"/>
      <c r="P16" s="49"/>
      <c r="Q16" s="49"/>
      <c r="R16" s="49"/>
      <c r="S16" s="49"/>
      <c r="T16" s="41"/>
    </row>
    <row r="17" spans="1:22" ht="23.1" customHeight="1">
      <c r="A17" s="21"/>
      <c r="B17" s="5" t="s">
        <v>37</v>
      </c>
      <c r="C17" s="6"/>
      <c r="D17" s="6"/>
      <c r="E17" s="6"/>
      <c r="F17" s="6"/>
      <c r="G17" s="8"/>
      <c r="H17" s="10">
        <v>1575.93</v>
      </c>
      <c r="I17" s="38" t="s">
        <v>30</v>
      </c>
      <c r="J17" s="73"/>
      <c r="K17" s="73"/>
      <c r="L17" s="73"/>
      <c r="M17" s="73"/>
      <c r="N17" s="106">
        <f>N6</f>
        <v>460</v>
      </c>
      <c r="O17" s="53"/>
      <c r="P17" s="11"/>
      <c r="Q17" s="11"/>
      <c r="R17" s="11"/>
      <c r="S17" s="11"/>
      <c r="T17" s="43"/>
    </row>
    <row r="18" spans="1:22" ht="23.1" customHeight="1">
      <c r="A18" s="21"/>
      <c r="B18" s="5"/>
      <c r="C18" s="6"/>
      <c r="D18" s="6"/>
      <c r="E18" s="6"/>
      <c r="F18" s="6"/>
      <c r="G18" s="10"/>
      <c r="H18" s="43"/>
      <c r="I18" s="38" t="s">
        <v>31</v>
      </c>
      <c r="J18" s="11"/>
      <c r="K18" s="11"/>
      <c r="L18" s="11"/>
      <c r="M18" s="11"/>
      <c r="N18" s="107">
        <v>120</v>
      </c>
      <c r="O18" s="53"/>
      <c r="P18" s="11"/>
      <c r="Q18" s="11"/>
      <c r="R18" s="11"/>
      <c r="S18" s="11"/>
      <c r="T18" s="43"/>
    </row>
    <row r="19" spans="1:22" ht="23.1" customHeight="1">
      <c r="A19" s="21"/>
      <c r="B19" s="5"/>
      <c r="C19" s="6"/>
      <c r="D19" s="6"/>
      <c r="E19" s="6"/>
      <c r="F19" s="6"/>
      <c r="G19" s="10"/>
      <c r="H19" s="43"/>
      <c r="I19" s="38" t="s">
        <v>32</v>
      </c>
      <c r="J19" s="73"/>
      <c r="K19" s="73"/>
      <c r="L19" s="73"/>
      <c r="M19" s="73"/>
      <c r="N19" s="106">
        <v>800</v>
      </c>
      <c r="O19" s="53"/>
      <c r="P19" s="11"/>
      <c r="Q19" s="11"/>
      <c r="R19" s="11"/>
      <c r="S19" s="11"/>
      <c r="T19" s="43"/>
    </row>
    <row r="20" spans="1:22" ht="23.1" customHeight="1">
      <c r="A20" s="21"/>
      <c r="B20" s="5"/>
      <c r="C20" s="6"/>
      <c r="D20" s="6"/>
      <c r="E20" s="6"/>
      <c r="F20" s="6"/>
      <c r="G20" s="10"/>
      <c r="H20" s="43"/>
      <c r="I20" s="37" t="s">
        <v>39</v>
      </c>
      <c r="J20" s="32"/>
      <c r="K20" s="32"/>
      <c r="L20" s="32"/>
      <c r="M20" s="32"/>
      <c r="N20" s="84">
        <v>1244.6300000000001</v>
      </c>
      <c r="O20" s="53"/>
      <c r="P20" s="11"/>
      <c r="Q20" s="11"/>
      <c r="R20" s="11"/>
      <c r="S20" s="11"/>
      <c r="T20" s="43"/>
    </row>
    <row r="21" spans="1:22" ht="23.1" customHeight="1">
      <c r="A21" s="21"/>
      <c r="B21" s="5"/>
      <c r="C21" s="6"/>
      <c r="D21" s="6"/>
      <c r="E21" s="6"/>
      <c r="F21" s="6"/>
      <c r="G21" s="10"/>
      <c r="H21" s="43"/>
      <c r="I21" s="37"/>
      <c r="J21" s="32"/>
      <c r="K21" s="32"/>
      <c r="L21" s="32"/>
      <c r="M21" s="32"/>
      <c r="N21" s="84"/>
      <c r="O21" s="53"/>
      <c r="P21" s="11"/>
      <c r="Q21" s="11"/>
      <c r="R21" s="11"/>
      <c r="S21" s="11"/>
      <c r="T21" s="43"/>
    </row>
    <row r="22" spans="1:22" ht="23.1" customHeight="1">
      <c r="A22" s="21"/>
      <c r="B22" s="5"/>
      <c r="C22" s="6"/>
      <c r="D22" s="6"/>
      <c r="E22" s="6"/>
      <c r="F22" s="6"/>
      <c r="G22" s="10"/>
      <c r="H22" s="43"/>
      <c r="I22" s="37"/>
      <c r="J22" s="32"/>
      <c r="K22" s="32"/>
      <c r="L22" s="32"/>
      <c r="M22" s="32"/>
      <c r="N22" s="84"/>
      <c r="O22" s="53"/>
      <c r="P22" s="11"/>
      <c r="Q22" s="11"/>
      <c r="R22" s="11"/>
      <c r="S22" s="11"/>
      <c r="T22" s="43"/>
    </row>
    <row r="23" spans="1:22" ht="23.1" customHeight="1">
      <c r="A23" s="21"/>
      <c r="B23" s="5"/>
      <c r="C23" s="6"/>
      <c r="D23" s="6"/>
      <c r="E23" s="6"/>
      <c r="F23" s="6"/>
      <c r="G23" s="10"/>
      <c r="H23" s="43"/>
      <c r="I23" s="37"/>
      <c r="J23" s="32"/>
      <c r="K23" s="32"/>
      <c r="L23" s="32"/>
      <c r="M23" s="32"/>
      <c r="N23" s="108"/>
      <c r="O23" s="53"/>
      <c r="P23" s="11"/>
      <c r="Q23" s="11"/>
      <c r="R23" s="11"/>
      <c r="S23" s="11"/>
      <c r="T23" s="43"/>
    </row>
    <row r="24" spans="1:22" ht="23.1" customHeight="1" thickBot="1">
      <c r="A24" s="21"/>
      <c r="B24" s="5"/>
      <c r="C24" s="6"/>
      <c r="D24" s="6"/>
      <c r="E24" s="6"/>
      <c r="F24" s="6"/>
      <c r="G24" s="10"/>
      <c r="H24" s="63"/>
      <c r="I24" s="37"/>
      <c r="J24" s="11"/>
      <c r="K24" s="11"/>
      <c r="L24" s="11"/>
      <c r="M24" s="11"/>
      <c r="N24" s="74"/>
      <c r="O24" s="53"/>
      <c r="P24" s="11"/>
      <c r="Q24" s="11"/>
      <c r="R24" s="11"/>
      <c r="S24" s="11"/>
      <c r="T24" s="44"/>
    </row>
    <row r="25" spans="1:22" ht="23.1" customHeight="1" thickBot="1">
      <c r="A25" s="12"/>
      <c r="B25" s="13"/>
      <c r="C25" s="14"/>
      <c r="D25" s="14"/>
      <c r="E25" s="14"/>
      <c r="F25" s="22"/>
      <c r="G25" s="23"/>
      <c r="H25" s="35">
        <f>SUM(H16:H24)</f>
        <v>1958.8700000000001</v>
      </c>
      <c r="I25" s="39"/>
      <c r="J25" s="17"/>
      <c r="K25" s="17"/>
      <c r="L25" s="17"/>
      <c r="M25" s="17"/>
      <c r="N25" s="109">
        <f>SUM(N16:N24)</f>
        <v>7518.03</v>
      </c>
      <c r="O25" s="39"/>
      <c r="P25" s="17"/>
      <c r="Q25" s="17"/>
      <c r="R25" s="17"/>
      <c r="S25" s="17"/>
      <c r="T25" s="40">
        <f>SUM(T16:T17)</f>
        <v>0</v>
      </c>
    </row>
    <row r="26" spans="1:22" ht="23.1" customHeight="1" thickBot="1">
      <c r="A26" s="140" t="str">
        <f>A1</f>
        <v>пр.Ленина д.31</v>
      </c>
      <c r="B26" s="140"/>
      <c r="C26" s="140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</row>
    <row r="27" spans="1:22" ht="23.1" customHeight="1" thickBot="1">
      <c r="A27" s="126" t="s">
        <v>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</row>
    <row r="28" spans="1:22" ht="23.1" customHeight="1" thickBot="1">
      <c r="A28" s="85"/>
      <c r="B28" s="141" t="s">
        <v>24</v>
      </c>
      <c r="C28" s="142"/>
      <c r="D28" s="142"/>
      <c r="E28" s="142"/>
      <c r="F28" s="142"/>
      <c r="G28" s="142"/>
      <c r="H28" s="143"/>
      <c r="I28" s="129" t="s">
        <v>27</v>
      </c>
      <c r="J28" s="130"/>
      <c r="K28" s="130"/>
      <c r="L28" s="130"/>
      <c r="M28" s="130"/>
      <c r="N28" s="130"/>
      <c r="O28" s="135" t="s">
        <v>28</v>
      </c>
      <c r="P28" s="136"/>
      <c r="Q28" s="136"/>
      <c r="R28" s="136"/>
      <c r="S28" s="136"/>
      <c r="T28" s="137"/>
    </row>
    <row r="29" spans="1:22" ht="23.1" customHeight="1" thickBot="1">
      <c r="A29" s="86" t="s">
        <v>1</v>
      </c>
      <c r="B29" s="131" t="s">
        <v>2</v>
      </c>
      <c r="C29" s="131"/>
      <c r="D29" s="131"/>
      <c r="E29" s="131"/>
      <c r="F29" s="131"/>
      <c r="G29" s="87" t="s">
        <v>3</v>
      </c>
      <c r="H29" s="88" t="s">
        <v>4</v>
      </c>
      <c r="I29" s="132" t="s">
        <v>2</v>
      </c>
      <c r="J29" s="132"/>
      <c r="K29" s="132"/>
      <c r="L29" s="132"/>
      <c r="M29" s="132"/>
      <c r="N29" s="91" t="s">
        <v>4</v>
      </c>
      <c r="O29" s="147" t="s">
        <v>2</v>
      </c>
      <c r="P29" s="147"/>
      <c r="Q29" s="147"/>
      <c r="R29" s="147"/>
      <c r="S29" s="147"/>
      <c r="T29" s="90" t="s">
        <v>4</v>
      </c>
    </row>
    <row r="30" spans="1:22" ht="23.1" customHeight="1">
      <c r="A30" s="4" t="s">
        <v>12</v>
      </c>
      <c r="B30" s="5" t="s">
        <v>14</v>
      </c>
      <c r="C30" s="6"/>
      <c r="D30" s="6"/>
      <c r="E30" s="6"/>
      <c r="F30" s="6"/>
      <c r="G30" s="8"/>
      <c r="H30" s="10">
        <v>1111.32</v>
      </c>
      <c r="I30" s="48" t="s">
        <v>29</v>
      </c>
      <c r="J30" s="56"/>
      <c r="K30" s="56"/>
      <c r="L30" s="56"/>
      <c r="M30" s="56"/>
      <c r="N30" s="99">
        <v>4893.3999999999996</v>
      </c>
      <c r="O30" s="57"/>
      <c r="P30" s="49"/>
      <c r="Q30" s="49"/>
      <c r="R30" s="49"/>
      <c r="S30" s="49"/>
      <c r="T30" s="62"/>
    </row>
    <row r="31" spans="1:22" ht="23.1" customHeight="1">
      <c r="A31" s="21"/>
      <c r="B31" s="102" t="s">
        <v>38</v>
      </c>
      <c r="C31" s="112"/>
      <c r="D31" s="112"/>
      <c r="E31" s="112"/>
      <c r="F31" s="112"/>
      <c r="G31" s="113"/>
      <c r="H31" s="114">
        <f>2*10859.88+1356.52</f>
        <v>23076.28</v>
      </c>
      <c r="I31" s="38" t="s">
        <v>30</v>
      </c>
      <c r="J31" s="73"/>
      <c r="K31" s="73"/>
      <c r="L31" s="73"/>
      <c r="M31" s="73"/>
      <c r="N31" s="100">
        <v>460</v>
      </c>
      <c r="O31" s="53"/>
      <c r="P31" s="11"/>
      <c r="Q31" s="11"/>
      <c r="R31" s="11"/>
      <c r="S31" s="11"/>
      <c r="T31" s="42"/>
      <c r="V31" s="31"/>
    </row>
    <row r="32" spans="1:22" ht="23.1" customHeight="1">
      <c r="A32" s="21"/>
      <c r="B32" s="102"/>
      <c r="C32" s="6"/>
      <c r="D32" s="6"/>
      <c r="E32" s="6"/>
      <c r="F32" s="6"/>
      <c r="G32" s="8"/>
      <c r="H32" s="10"/>
      <c r="I32" s="38" t="s">
        <v>31</v>
      </c>
      <c r="J32" s="11"/>
      <c r="K32" s="11"/>
      <c r="L32" s="11"/>
      <c r="M32" s="11"/>
      <c r="N32" s="59">
        <v>120</v>
      </c>
      <c r="O32" s="53"/>
      <c r="P32" s="11"/>
      <c r="Q32" s="11"/>
      <c r="R32" s="11"/>
      <c r="S32" s="11"/>
      <c r="T32" s="43"/>
    </row>
    <row r="33" spans="1:20" ht="23.1" customHeight="1">
      <c r="A33" s="21"/>
      <c r="B33" s="5"/>
      <c r="C33" s="6"/>
      <c r="D33" s="6"/>
      <c r="E33" s="6"/>
      <c r="F33" s="6"/>
      <c r="G33" s="8"/>
      <c r="H33" s="10"/>
      <c r="I33" s="38" t="s">
        <v>32</v>
      </c>
      <c r="J33" s="73"/>
      <c r="K33" s="73"/>
      <c r="L33" s="73"/>
      <c r="M33" s="73"/>
      <c r="N33" s="100">
        <v>800</v>
      </c>
      <c r="O33" s="53"/>
      <c r="P33" s="11"/>
      <c r="Q33" s="11"/>
      <c r="R33" s="11"/>
      <c r="S33" s="11"/>
      <c r="T33" s="43"/>
    </row>
    <row r="34" spans="1:20" ht="23.1" customHeight="1">
      <c r="A34" s="21"/>
      <c r="B34" s="5"/>
      <c r="C34" s="6"/>
      <c r="D34" s="6"/>
      <c r="E34" s="6"/>
      <c r="F34" s="6"/>
      <c r="G34" s="8"/>
      <c r="H34" s="10"/>
      <c r="I34" s="37"/>
      <c r="J34" s="11"/>
      <c r="K34" s="11"/>
      <c r="L34" s="11"/>
      <c r="M34" s="11"/>
      <c r="N34" s="43"/>
      <c r="O34" s="53"/>
      <c r="P34" s="11"/>
      <c r="Q34" s="11"/>
      <c r="R34" s="11"/>
      <c r="S34" s="11"/>
      <c r="T34" s="43"/>
    </row>
    <row r="35" spans="1:20" ht="23.1" customHeight="1">
      <c r="A35" s="21"/>
      <c r="B35" s="5"/>
      <c r="C35" s="6"/>
      <c r="D35" s="6"/>
      <c r="E35" s="6"/>
      <c r="F35" s="6"/>
      <c r="G35" s="8"/>
      <c r="H35" s="10"/>
      <c r="I35" s="37"/>
      <c r="J35" s="11"/>
      <c r="K35" s="11"/>
      <c r="L35" s="11"/>
      <c r="M35" s="11"/>
      <c r="N35" s="43"/>
      <c r="O35" s="53"/>
      <c r="P35" s="11"/>
      <c r="Q35" s="11"/>
      <c r="R35" s="11"/>
      <c r="S35" s="11"/>
      <c r="T35" s="43"/>
    </row>
    <row r="36" spans="1:20" ht="23.1" customHeight="1">
      <c r="A36" s="21"/>
      <c r="B36" s="5"/>
      <c r="C36" s="6"/>
      <c r="D36" s="6"/>
      <c r="E36" s="6"/>
      <c r="F36" s="6"/>
      <c r="G36" s="8"/>
      <c r="H36" s="10"/>
      <c r="I36" s="37"/>
      <c r="J36" s="11"/>
      <c r="K36" s="11"/>
      <c r="L36" s="11"/>
      <c r="M36" s="11"/>
      <c r="N36" s="43"/>
      <c r="O36" s="53"/>
      <c r="P36" s="11"/>
      <c r="Q36" s="11"/>
      <c r="R36" s="11"/>
      <c r="S36" s="11"/>
      <c r="T36" s="43"/>
    </row>
    <row r="37" spans="1:20" ht="23.1" customHeight="1" thickBot="1">
      <c r="A37" s="21"/>
      <c r="B37" s="5"/>
      <c r="C37" s="6"/>
      <c r="D37" s="6"/>
      <c r="E37" s="6"/>
      <c r="F37" s="6"/>
      <c r="G37" s="8"/>
      <c r="H37" s="10"/>
      <c r="I37" s="37"/>
      <c r="J37" s="6"/>
      <c r="K37" s="6"/>
      <c r="L37" s="6"/>
      <c r="M37" s="6"/>
      <c r="N37" s="63"/>
      <c r="O37" s="38"/>
      <c r="P37" s="6"/>
      <c r="Q37" s="6"/>
      <c r="R37" s="6"/>
      <c r="S37" s="24"/>
      <c r="T37" s="52"/>
    </row>
    <row r="38" spans="1:20" ht="23.1" customHeight="1" thickBot="1">
      <c r="A38" s="12"/>
      <c r="B38" s="13"/>
      <c r="C38" s="14"/>
      <c r="D38" s="14"/>
      <c r="E38" s="14"/>
      <c r="F38" s="22"/>
      <c r="G38" s="13"/>
      <c r="H38" s="35">
        <f>SUM(H30:H37)</f>
        <v>24187.599999999999</v>
      </c>
      <c r="I38" s="39"/>
      <c r="J38" s="17"/>
      <c r="K38" s="17"/>
      <c r="L38" s="17"/>
      <c r="M38" s="18"/>
      <c r="N38" s="55">
        <f>SUM(N30:N37)</f>
        <v>6273.4</v>
      </c>
      <c r="O38" s="39"/>
      <c r="P38" s="17"/>
      <c r="Q38" s="17"/>
      <c r="R38" s="17"/>
      <c r="S38" s="18"/>
      <c r="T38" s="55">
        <f>SUM(T30:T37)</f>
        <v>0</v>
      </c>
    </row>
    <row r="39" spans="1:20" ht="23.1" customHeight="1" thickBot="1">
      <c r="A39" s="140" t="str">
        <f>A1</f>
        <v>пр.Ленина д.31</v>
      </c>
      <c r="B39" s="140"/>
      <c r="C39" s="140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</row>
    <row r="40" spans="1:20" ht="23.1" customHeight="1" thickBot="1">
      <c r="A40" s="126" t="s">
        <v>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8"/>
    </row>
    <row r="41" spans="1:20" ht="23.1" customHeight="1" thickBot="1">
      <c r="A41" s="85"/>
      <c r="B41" s="141" t="s">
        <v>24</v>
      </c>
      <c r="C41" s="142"/>
      <c r="D41" s="142"/>
      <c r="E41" s="142"/>
      <c r="F41" s="142"/>
      <c r="G41" s="142"/>
      <c r="H41" s="143"/>
      <c r="I41" s="148" t="s">
        <v>27</v>
      </c>
      <c r="J41" s="149"/>
      <c r="K41" s="149"/>
      <c r="L41" s="149"/>
      <c r="M41" s="149"/>
      <c r="N41" s="149"/>
      <c r="O41" s="135" t="s">
        <v>28</v>
      </c>
      <c r="P41" s="136"/>
      <c r="Q41" s="136"/>
      <c r="R41" s="136"/>
      <c r="S41" s="136"/>
      <c r="T41" s="137"/>
    </row>
    <row r="42" spans="1:20" ht="23.1" customHeight="1" thickBot="1">
      <c r="A42" s="86" t="s">
        <v>1</v>
      </c>
      <c r="B42" s="131" t="s">
        <v>2</v>
      </c>
      <c r="C42" s="131"/>
      <c r="D42" s="131"/>
      <c r="E42" s="131"/>
      <c r="F42" s="131"/>
      <c r="G42" s="87" t="s">
        <v>3</v>
      </c>
      <c r="H42" s="92" t="s">
        <v>4</v>
      </c>
      <c r="I42" s="138" t="s">
        <v>2</v>
      </c>
      <c r="J42" s="139"/>
      <c r="K42" s="139"/>
      <c r="L42" s="139"/>
      <c r="M42" s="139"/>
      <c r="N42" s="93" t="s">
        <v>4</v>
      </c>
      <c r="O42" s="145" t="s">
        <v>2</v>
      </c>
      <c r="P42" s="146"/>
      <c r="Q42" s="146"/>
      <c r="R42" s="146"/>
      <c r="S42" s="146"/>
      <c r="T42" s="94" t="s">
        <v>4</v>
      </c>
    </row>
    <row r="43" spans="1:20" ht="23.1" customHeight="1">
      <c r="A43" s="4" t="s">
        <v>13</v>
      </c>
      <c r="B43" s="5" t="s">
        <v>14</v>
      </c>
      <c r="C43" s="6"/>
      <c r="D43" s="6"/>
      <c r="E43" s="6"/>
      <c r="F43" s="6"/>
      <c r="G43" s="8"/>
      <c r="H43" s="10">
        <v>1933.32</v>
      </c>
      <c r="I43" s="48" t="s">
        <v>29</v>
      </c>
      <c r="J43" s="56"/>
      <c r="K43" s="56"/>
      <c r="L43" s="56"/>
      <c r="M43" s="56"/>
      <c r="N43" s="99">
        <v>4893.3999999999996</v>
      </c>
      <c r="O43" s="48"/>
      <c r="P43" s="49"/>
      <c r="Q43" s="49"/>
      <c r="R43" s="49"/>
      <c r="S43" s="49"/>
      <c r="T43" s="62"/>
    </row>
    <row r="44" spans="1:20" ht="23.1" customHeight="1">
      <c r="A44" s="21"/>
      <c r="B44" s="5" t="s">
        <v>50</v>
      </c>
      <c r="C44" s="6"/>
      <c r="D44" s="6"/>
      <c r="E44" s="7"/>
      <c r="F44" s="7"/>
      <c r="G44" s="8"/>
      <c r="H44" s="10">
        <f>118.46*10</f>
        <v>1184.5999999999999</v>
      </c>
      <c r="I44" s="38" t="s">
        <v>30</v>
      </c>
      <c r="J44" s="73"/>
      <c r="K44" s="73"/>
      <c r="L44" s="73"/>
      <c r="M44" s="73"/>
      <c r="N44" s="106">
        <v>460</v>
      </c>
      <c r="O44" s="38"/>
      <c r="P44" s="11"/>
      <c r="Q44" s="11"/>
      <c r="R44" s="11"/>
      <c r="S44" s="11"/>
      <c r="T44" s="58"/>
    </row>
    <row r="45" spans="1:20" ht="23.1" customHeight="1">
      <c r="A45" s="21"/>
      <c r="B45" s="5"/>
      <c r="C45" s="6"/>
      <c r="D45" s="6"/>
      <c r="E45" s="7"/>
      <c r="F45" s="7"/>
      <c r="G45" s="10"/>
      <c r="H45" s="74"/>
      <c r="I45" s="38" t="s">
        <v>31</v>
      </c>
      <c r="J45" s="11"/>
      <c r="K45" s="11"/>
      <c r="L45" s="11"/>
      <c r="M45" s="11"/>
      <c r="N45" s="107">
        <v>120</v>
      </c>
      <c r="O45" s="38"/>
      <c r="P45" s="11"/>
      <c r="Q45" s="11"/>
      <c r="R45" s="11"/>
      <c r="S45" s="11"/>
      <c r="T45" s="58"/>
    </row>
    <row r="46" spans="1:20" ht="23.1" customHeight="1">
      <c r="A46" s="21"/>
      <c r="B46" s="5"/>
      <c r="C46" s="6"/>
      <c r="D46" s="6"/>
      <c r="E46" s="7"/>
      <c r="F46" s="7"/>
      <c r="G46" s="10"/>
      <c r="H46" s="74"/>
      <c r="I46" s="38" t="s">
        <v>32</v>
      </c>
      <c r="J46" s="73"/>
      <c r="K46" s="73"/>
      <c r="L46" s="73"/>
      <c r="M46" s="73"/>
      <c r="N46" s="106">
        <v>800</v>
      </c>
      <c r="O46" s="38"/>
      <c r="P46" s="11"/>
      <c r="Q46" s="11"/>
      <c r="R46" s="11"/>
      <c r="S46" s="11"/>
      <c r="T46" s="58"/>
    </row>
    <row r="47" spans="1:20" ht="23.1" customHeight="1">
      <c r="A47" s="21"/>
      <c r="B47" s="5"/>
      <c r="C47" s="6"/>
      <c r="D47" s="6"/>
      <c r="E47" s="7"/>
      <c r="F47" s="7"/>
      <c r="G47" s="10"/>
      <c r="H47" s="74"/>
      <c r="I47" s="37" t="s">
        <v>39</v>
      </c>
      <c r="J47" s="11"/>
      <c r="K47" s="11"/>
      <c r="L47" s="11"/>
      <c r="M47" s="11"/>
      <c r="N47" s="74">
        <f>728.27+1697.47</f>
        <v>2425.7399999999998</v>
      </c>
      <c r="O47" s="38"/>
      <c r="P47" s="11"/>
      <c r="Q47" s="11"/>
      <c r="R47" s="11"/>
      <c r="S47" s="11"/>
      <c r="T47" s="58"/>
    </row>
    <row r="48" spans="1:20" ht="23.1" customHeight="1">
      <c r="A48" s="21"/>
      <c r="B48" s="5"/>
      <c r="C48" s="6"/>
      <c r="D48" s="6"/>
      <c r="E48" s="7"/>
      <c r="F48" s="7"/>
      <c r="G48" s="10"/>
      <c r="H48" s="74"/>
      <c r="I48" s="37" t="s">
        <v>40</v>
      </c>
      <c r="J48" s="11"/>
      <c r="K48" s="11"/>
      <c r="L48" s="11"/>
      <c r="M48" s="11"/>
      <c r="N48" s="74">
        <f>6*728.27</f>
        <v>4369.62</v>
      </c>
      <c r="O48" s="38"/>
      <c r="P48" s="11"/>
      <c r="Q48" s="11"/>
      <c r="R48" s="11"/>
      <c r="S48" s="11"/>
      <c r="T48" s="58"/>
    </row>
    <row r="49" spans="1:20" ht="23.1" customHeight="1">
      <c r="A49" s="21"/>
      <c r="B49" s="5"/>
      <c r="C49" s="6"/>
      <c r="D49" s="6"/>
      <c r="E49" s="7"/>
      <c r="F49" s="7"/>
      <c r="G49" s="10"/>
      <c r="H49" s="74"/>
      <c r="I49" s="37"/>
      <c r="J49" s="11"/>
      <c r="K49" s="11"/>
      <c r="L49" s="11"/>
      <c r="M49" s="11"/>
      <c r="N49" s="74"/>
      <c r="O49" s="38"/>
      <c r="P49" s="11"/>
      <c r="Q49" s="11"/>
      <c r="R49" s="11"/>
      <c r="S49" s="11"/>
      <c r="T49" s="58"/>
    </row>
    <row r="50" spans="1:20" ht="23.1" customHeight="1" thickBot="1">
      <c r="A50" s="21"/>
      <c r="B50" s="5"/>
      <c r="C50" s="6"/>
      <c r="D50" s="6"/>
      <c r="E50" s="7"/>
      <c r="F50" s="7"/>
      <c r="G50" s="10"/>
      <c r="H50" s="75"/>
      <c r="I50" s="38"/>
      <c r="J50" s="11"/>
      <c r="K50" s="101"/>
      <c r="L50" s="11"/>
      <c r="M50" s="11"/>
      <c r="N50" s="110"/>
      <c r="O50" s="38"/>
      <c r="P50" s="11"/>
      <c r="Q50" s="11"/>
      <c r="R50" s="11"/>
      <c r="S50" s="11"/>
      <c r="T50" s="67"/>
    </row>
    <row r="51" spans="1:20" ht="23.1" customHeight="1" thickBot="1">
      <c r="A51" s="12"/>
      <c r="B51" s="13"/>
      <c r="C51" s="14"/>
      <c r="D51" s="14"/>
      <c r="E51" s="14"/>
      <c r="F51" s="22"/>
      <c r="G51" s="13"/>
      <c r="H51" s="35">
        <f>SUM(H43:H50)</f>
        <v>3117.92</v>
      </c>
      <c r="I51" s="39"/>
      <c r="J51" s="17"/>
      <c r="K51" s="17"/>
      <c r="L51" s="17"/>
      <c r="M51" s="17"/>
      <c r="N51" s="109">
        <f>SUM(N43:N50)</f>
        <v>13068.759999999998</v>
      </c>
      <c r="O51" s="39"/>
      <c r="P51" s="17"/>
      <c r="Q51" s="17"/>
      <c r="R51" s="17"/>
      <c r="S51" s="17"/>
      <c r="T51" s="40">
        <f>SUM(T43:T44)</f>
        <v>0</v>
      </c>
    </row>
    <row r="52" spans="1:20" ht="23.1" customHeight="1" thickBot="1">
      <c r="A52" s="140" t="str">
        <f>A39</f>
        <v>пр.Ленина д.31</v>
      </c>
      <c r="B52" s="140"/>
      <c r="C52" s="140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</row>
    <row r="53" spans="1:20" ht="23.1" customHeight="1" thickBot="1">
      <c r="A53" s="126" t="s">
        <v>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</row>
    <row r="54" spans="1:20" ht="23.1" customHeight="1" thickBot="1">
      <c r="A54" s="85"/>
      <c r="B54" s="141" t="s">
        <v>24</v>
      </c>
      <c r="C54" s="142"/>
      <c r="D54" s="142"/>
      <c r="E54" s="142"/>
      <c r="F54" s="142"/>
      <c r="G54" s="142"/>
      <c r="H54" s="143"/>
      <c r="I54" s="129" t="s">
        <v>27</v>
      </c>
      <c r="J54" s="130"/>
      <c r="K54" s="130"/>
      <c r="L54" s="130"/>
      <c r="M54" s="130"/>
      <c r="N54" s="130"/>
      <c r="O54" s="135" t="s">
        <v>28</v>
      </c>
      <c r="P54" s="136"/>
      <c r="Q54" s="136"/>
      <c r="R54" s="136"/>
      <c r="S54" s="136"/>
      <c r="T54" s="137"/>
    </row>
    <row r="55" spans="1:20" ht="23.1" customHeight="1" thickBot="1">
      <c r="A55" s="86" t="s">
        <v>1</v>
      </c>
      <c r="B55" s="131" t="s">
        <v>2</v>
      </c>
      <c r="C55" s="131"/>
      <c r="D55" s="131"/>
      <c r="E55" s="131"/>
      <c r="F55" s="131"/>
      <c r="G55" s="87" t="s">
        <v>3</v>
      </c>
      <c r="H55" s="88" t="s">
        <v>4</v>
      </c>
      <c r="I55" s="132" t="s">
        <v>2</v>
      </c>
      <c r="J55" s="132"/>
      <c r="K55" s="132"/>
      <c r="L55" s="132"/>
      <c r="M55" s="132"/>
      <c r="N55" s="91" t="s">
        <v>4</v>
      </c>
      <c r="O55" s="146" t="s">
        <v>2</v>
      </c>
      <c r="P55" s="146"/>
      <c r="Q55" s="146"/>
      <c r="R55" s="146"/>
      <c r="S55" s="146"/>
      <c r="T55" s="94" t="s">
        <v>4</v>
      </c>
    </row>
    <row r="56" spans="1:20" ht="23.1" customHeight="1">
      <c r="A56" s="4" t="s">
        <v>15</v>
      </c>
      <c r="B56" s="5" t="s">
        <v>41</v>
      </c>
      <c r="C56" s="6"/>
      <c r="D56" s="6"/>
      <c r="E56" s="6"/>
      <c r="F56" s="6"/>
      <c r="G56" s="8"/>
      <c r="H56" s="20">
        <f>524.54+328.94</f>
        <v>853.48</v>
      </c>
      <c r="I56" s="48" t="s">
        <v>29</v>
      </c>
      <c r="J56" s="56"/>
      <c r="K56" s="56"/>
      <c r="L56" s="56"/>
      <c r="M56" s="56"/>
      <c r="N56" s="99">
        <v>4893.3999999999996</v>
      </c>
      <c r="O56" s="103"/>
      <c r="P56" s="104"/>
      <c r="Q56" s="104"/>
      <c r="R56" s="104"/>
      <c r="S56" s="104"/>
      <c r="T56" s="62"/>
    </row>
    <row r="57" spans="1:20" ht="23.1" customHeight="1">
      <c r="A57" s="4"/>
      <c r="B57" s="5"/>
      <c r="C57" s="6"/>
      <c r="D57" s="6"/>
      <c r="E57" s="6"/>
      <c r="F57" s="6"/>
      <c r="G57" s="10"/>
      <c r="H57" s="76"/>
      <c r="I57" s="38" t="s">
        <v>30</v>
      </c>
      <c r="J57" s="73"/>
      <c r="K57" s="73"/>
      <c r="L57" s="73"/>
      <c r="M57" s="73"/>
      <c r="N57" s="100">
        <v>460</v>
      </c>
      <c r="O57" s="37"/>
      <c r="P57" s="6"/>
      <c r="Q57" s="6"/>
      <c r="R57" s="6"/>
      <c r="S57" s="6"/>
      <c r="T57" s="43"/>
    </row>
    <row r="58" spans="1:20" ht="23.1" customHeight="1">
      <c r="A58" s="4"/>
      <c r="B58" s="5"/>
      <c r="C58" s="6"/>
      <c r="D58" s="6"/>
      <c r="E58" s="6"/>
      <c r="F58" s="6"/>
      <c r="G58" s="10"/>
      <c r="H58" s="76"/>
      <c r="I58" s="38" t="s">
        <v>31</v>
      </c>
      <c r="J58" s="11"/>
      <c r="K58" s="11"/>
      <c r="L58" s="11"/>
      <c r="M58" s="11"/>
      <c r="N58" s="59">
        <v>120</v>
      </c>
      <c r="O58" s="37"/>
      <c r="P58" s="6"/>
      <c r="Q58" s="6"/>
      <c r="R58" s="6"/>
      <c r="S58" s="6"/>
      <c r="T58" s="43"/>
    </row>
    <row r="59" spans="1:20" ht="23.1" customHeight="1">
      <c r="A59" s="4"/>
      <c r="B59" s="5"/>
      <c r="C59" s="6"/>
      <c r="D59" s="6"/>
      <c r="E59" s="6"/>
      <c r="F59" s="6"/>
      <c r="G59" s="10"/>
      <c r="H59" s="76"/>
      <c r="I59" s="38" t="s">
        <v>32</v>
      </c>
      <c r="J59" s="73"/>
      <c r="K59" s="73"/>
      <c r="L59" s="73"/>
      <c r="M59" s="73"/>
      <c r="N59" s="100">
        <v>800</v>
      </c>
      <c r="O59" s="37"/>
      <c r="P59" s="6"/>
      <c r="Q59" s="6"/>
      <c r="R59" s="6"/>
      <c r="S59" s="6"/>
      <c r="T59" s="43"/>
    </row>
    <row r="60" spans="1:20" ht="23.1" customHeight="1">
      <c r="A60" s="4"/>
      <c r="B60" s="5"/>
      <c r="C60" s="6"/>
      <c r="D60" s="6"/>
      <c r="E60" s="6"/>
      <c r="F60" s="6"/>
      <c r="G60" s="10"/>
      <c r="H60" s="76"/>
      <c r="I60" s="37" t="s">
        <v>39</v>
      </c>
      <c r="J60" s="6"/>
      <c r="K60" s="6"/>
      <c r="L60" s="6"/>
      <c r="M60" s="6"/>
      <c r="N60" s="42">
        <f>1697.47+1199.1+3230.91</f>
        <v>6127.48</v>
      </c>
      <c r="O60" s="37"/>
      <c r="P60" s="6"/>
      <c r="Q60" s="6"/>
      <c r="R60" s="6"/>
      <c r="S60" s="6"/>
      <c r="T60" s="43"/>
    </row>
    <row r="61" spans="1:20" ht="23.1" customHeight="1" thickBot="1">
      <c r="A61" s="4"/>
      <c r="B61" s="5"/>
      <c r="C61" s="6"/>
      <c r="D61" s="6"/>
      <c r="E61" s="6"/>
      <c r="F61" s="6"/>
      <c r="G61" s="10"/>
      <c r="H61" s="68"/>
      <c r="I61" s="37"/>
      <c r="J61" s="6"/>
      <c r="K61" s="6"/>
      <c r="L61" s="6"/>
      <c r="M61" s="6"/>
      <c r="N61" s="69"/>
      <c r="O61" s="38"/>
      <c r="P61" s="11"/>
      <c r="Q61" s="11"/>
      <c r="R61" s="11"/>
      <c r="S61" s="11"/>
      <c r="T61" s="44"/>
    </row>
    <row r="62" spans="1:20" ht="23.1" customHeight="1" thickBot="1">
      <c r="A62" s="12"/>
      <c r="B62" s="13"/>
      <c r="C62" s="14"/>
      <c r="D62" s="14"/>
      <c r="E62" s="14"/>
      <c r="F62" s="22"/>
      <c r="G62" s="13"/>
      <c r="H62" s="16">
        <f>SUM(H56:H61)</f>
        <v>853.48</v>
      </c>
      <c r="I62" s="25"/>
      <c r="J62" s="26"/>
      <c r="K62" s="26"/>
      <c r="L62" s="26"/>
      <c r="M62" s="27"/>
      <c r="N62" s="35">
        <f>SUM(N56:N61)</f>
        <v>12400.88</v>
      </c>
      <c r="O62" s="39"/>
      <c r="P62" s="17"/>
      <c r="Q62" s="17"/>
      <c r="R62" s="17"/>
      <c r="S62" s="17"/>
      <c r="T62" s="40">
        <f>SUM(T56:T56)</f>
        <v>0</v>
      </c>
    </row>
    <row r="63" spans="1:20" ht="23.1" customHeight="1" thickBot="1">
      <c r="A63" s="140" t="str">
        <f>A52</f>
        <v>пр.Ленина д.31</v>
      </c>
      <c r="B63" s="140"/>
      <c r="C63" s="140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</row>
    <row r="64" spans="1:20" ht="23.1" customHeight="1" thickBot="1">
      <c r="A64" s="126" t="s">
        <v>0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8"/>
    </row>
    <row r="65" spans="1:20" ht="23.1" customHeight="1" thickBot="1">
      <c r="A65" s="85"/>
      <c r="B65" s="141" t="s">
        <v>24</v>
      </c>
      <c r="C65" s="142"/>
      <c r="D65" s="142"/>
      <c r="E65" s="142"/>
      <c r="F65" s="142"/>
      <c r="G65" s="142"/>
      <c r="H65" s="143"/>
      <c r="I65" s="129" t="s">
        <v>27</v>
      </c>
      <c r="J65" s="130"/>
      <c r="K65" s="130"/>
      <c r="L65" s="130"/>
      <c r="M65" s="130"/>
      <c r="N65" s="130"/>
      <c r="O65" s="135" t="s">
        <v>28</v>
      </c>
      <c r="P65" s="136"/>
      <c r="Q65" s="136"/>
      <c r="R65" s="136"/>
      <c r="S65" s="136"/>
      <c r="T65" s="137"/>
    </row>
    <row r="66" spans="1:20" ht="23.1" customHeight="1" thickBot="1">
      <c r="A66" s="86" t="s">
        <v>1</v>
      </c>
      <c r="B66" s="131" t="s">
        <v>2</v>
      </c>
      <c r="C66" s="131"/>
      <c r="D66" s="131"/>
      <c r="E66" s="131"/>
      <c r="F66" s="131"/>
      <c r="G66" s="87" t="s">
        <v>3</v>
      </c>
      <c r="H66" s="88" t="s">
        <v>4</v>
      </c>
      <c r="I66" s="144" t="s">
        <v>2</v>
      </c>
      <c r="J66" s="144"/>
      <c r="K66" s="144"/>
      <c r="L66" s="144"/>
      <c r="M66" s="144"/>
      <c r="N66" s="89" t="s">
        <v>4</v>
      </c>
      <c r="O66" s="146" t="s">
        <v>2</v>
      </c>
      <c r="P66" s="146"/>
      <c r="Q66" s="146"/>
      <c r="R66" s="146"/>
      <c r="S66" s="146"/>
      <c r="T66" s="94" t="s">
        <v>4</v>
      </c>
    </row>
    <row r="67" spans="1:20" ht="23.1" customHeight="1">
      <c r="A67" s="118" t="s">
        <v>16</v>
      </c>
      <c r="B67" s="154" t="s">
        <v>42</v>
      </c>
      <c r="C67" s="32"/>
      <c r="D67" s="32"/>
      <c r="E67" s="32"/>
      <c r="F67" s="32"/>
      <c r="G67" s="155"/>
      <c r="H67" s="33">
        <v>10234.549999999999</v>
      </c>
      <c r="I67" s="48" t="s">
        <v>29</v>
      </c>
      <c r="J67" s="56"/>
      <c r="K67" s="56"/>
      <c r="L67" s="56"/>
      <c r="M67" s="56"/>
      <c r="N67" s="99">
        <v>4893.3999999999996</v>
      </c>
      <c r="O67" s="48"/>
      <c r="P67" s="49"/>
      <c r="Q67" s="49"/>
      <c r="R67" s="49"/>
      <c r="S67" s="49"/>
      <c r="T67" s="62"/>
    </row>
    <row r="68" spans="1:20" ht="23.1" customHeight="1">
      <c r="A68" s="21"/>
      <c r="B68" s="5"/>
      <c r="C68" s="6"/>
      <c r="D68" s="6"/>
      <c r="E68" s="7"/>
      <c r="F68" s="7"/>
      <c r="G68" s="8"/>
      <c r="H68" s="10"/>
      <c r="I68" s="38" t="s">
        <v>30</v>
      </c>
      <c r="J68" s="73"/>
      <c r="K68" s="73"/>
      <c r="L68" s="73"/>
      <c r="M68" s="73"/>
      <c r="N68" s="106">
        <v>460</v>
      </c>
      <c r="O68" s="38"/>
      <c r="P68" s="11"/>
      <c r="Q68" s="11"/>
      <c r="R68" s="11"/>
      <c r="S68" s="11"/>
      <c r="T68" s="58"/>
    </row>
    <row r="69" spans="1:20" ht="23.1" customHeight="1">
      <c r="A69" s="21"/>
      <c r="B69" s="5"/>
      <c r="C69" s="6"/>
      <c r="D69" s="6"/>
      <c r="E69" s="6"/>
      <c r="F69" s="6"/>
      <c r="G69" s="8"/>
      <c r="H69" s="10"/>
      <c r="I69" s="38" t="s">
        <v>31</v>
      </c>
      <c r="J69" s="11"/>
      <c r="K69" s="11"/>
      <c r="L69" s="11"/>
      <c r="M69" s="11"/>
      <c r="N69" s="107">
        <v>120</v>
      </c>
      <c r="O69" s="38"/>
      <c r="P69" s="11"/>
      <c r="Q69" s="11"/>
      <c r="R69" s="11"/>
      <c r="S69" s="11"/>
      <c r="T69" s="58"/>
    </row>
    <row r="70" spans="1:20" ht="23.1" customHeight="1">
      <c r="A70" s="21"/>
      <c r="B70" s="5"/>
      <c r="C70" s="6"/>
      <c r="D70" s="6"/>
      <c r="E70" s="6"/>
      <c r="F70" s="6"/>
      <c r="G70" s="10"/>
      <c r="H70" s="10"/>
      <c r="I70" s="37" t="s">
        <v>49</v>
      </c>
      <c r="J70" s="6"/>
      <c r="K70" s="6"/>
      <c r="L70" s="6"/>
      <c r="M70" s="6"/>
      <c r="N70" s="84">
        <v>1244.6300000000001</v>
      </c>
      <c r="O70" s="37"/>
      <c r="P70" s="6"/>
      <c r="Q70" s="6"/>
      <c r="R70" s="6"/>
      <c r="S70" s="6"/>
      <c r="T70" s="43"/>
    </row>
    <row r="71" spans="1:20" ht="23.1" customHeight="1" thickBot="1">
      <c r="A71" s="21"/>
      <c r="B71" s="5"/>
      <c r="C71" s="6"/>
      <c r="D71" s="6"/>
      <c r="E71" s="6"/>
      <c r="F71" s="6"/>
      <c r="G71" s="10"/>
      <c r="H71" s="10"/>
      <c r="I71" s="37"/>
      <c r="J71" s="6"/>
      <c r="K71" s="6"/>
      <c r="L71" s="6"/>
      <c r="M71" s="6"/>
      <c r="N71" s="111"/>
      <c r="O71" s="37"/>
      <c r="P71" s="6"/>
      <c r="Q71" s="6"/>
      <c r="R71" s="6"/>
      <c r="S71" s="6"/>
      <c r="T71" s="44"/>
    </row>
    <row r="72" spans="1:20" ht="23.1" customHeight="1" thickBot="1">
      <c r="A72" s="12"/>
      <c r="B72" s="13"/>
      <c r="C72" s="14"/>
      <c r="D72" s="14"/>
      <c r="E72" s="14"/>
      <c r="F72" s="22"/>
      <c r="G72" s="13"/>
      <c r="H72" s="35">
        <f>SUM(H67:H71)</f>
        <v>10234.549999999999</v>
      </c>
      <c r="I72" s="39"/>
      <c r="J72" s="17"/>
      <c r="K72" s="17"/>
      <c r="L72" s="17"/>
      <c r="M72" s="17"/>
      <c r="N72" s="109">
        <f>SUM(N67:N71)</f>
        <v>6718.03</v>
      </c>
      <c r="O72" s="39"/>
      <c r="P72" s="17"/>
      <c r="Q72" s="17"/>
      <c r="R72" s="17"/>
      <c r="S72" s="17"/>
      <c r="T72" s="40">
        <f>SUM(T67:T69)</f>
        <v>0</v>
      </c>
    </row>
    <row r="73" spans="1:20" ht="23.1" customHeight="1" thickBot="1">
      <c r="A73" s="140" t="str">
        <f>A63</f>
        <v>пр.Ленина д.31</v>
      </c>
      <c r="B73" s="140"/>
      <c r="C73" s="140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</row>
    <row r="74" spans="1:20" ht="23.1" customHeight="1" thickBot="1">
      <c r="A74" s="126" t="s">
        <v>0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8"/>
    </row>
    <row r="75" spans="1:20" ht="23.1" customHeight="1" thickBot="1">
      <c r="A75" s="95"/>
      <c r="B75" s="150" t="s">
        <v>24</v>
      </c>
      <c r="C75" s="151"/>
      <c r="D75" s="151"/>
      <c r="E75" s="151"/>
      <c r="F75" s="151"/>
      <c r="G75" s="151"/>
      <c r="H75" s="152"/>
      <c r="I75" s="130" t="s">
        <v>27</v>
      </c>
      <c r="J75" s="130"/>
      <c r="K75" s="130"/>
      <c r="L75" s="130"/>
      <c r="M75" s="130"/>
      <c r="N75" s="130"/>
      <c r="O75" s="135" t="s">
        <v>28</v>
      </c>
      <c r="P75" s="136"/>
      <c r="Q75" s="136"/>
      <c r="R75" s="136"/>
      <c r="S75" s="136"/>
      <c r="T75" s="137"/>
    </row>
    <row r="76" spans="1:20" ht="23.1" customHeight="1" thickBot="1">
      <c r="A76" s="96" t="s">
        <v>1</v>
      </c>
      <c r="B76" s="131" t="s">
        <v>2</v>
      </c>
      <c r="C76" s="131"/>
      <c r="D76" s="131"/>
      <c r="E76" s="131"/>
      <c r="F76" s="131"/>
      <c r="G76" s="87" t="s">
        <v>3</v>
      </c>
      <c r="H76" s="97" t="s">
        <v>4</v>
      </c>
      <c r="I76" s="153" t="s">
        <v>2</v>
      </c>
      <c r="J76" s="144"/>
      <c r="K76" s="144"/>
      <c r="L76" s="144"/>
      <c r="M76" s="144"/>
      <c r="N76" s="89" t="s">
        <v>4</v>
      </c>
      <c r="O76" s="147" t="s">
        <v>2</v>
      </c>
      <c r="P76" s="147"/>
      <c r="Q76" s="147"/>
      <c r="R76" s="147"/>
      <c r="S76" s="147"/>
      <c r="T76" s="90" t="s">
        <v>4</v>
      </c>
    </row>
    <row r="77" spans="1:20" ht="23.1" customHeight="1">
      <c r="A77" s="78" t="s">
        <v>17</v>
      </c>
      <c r="B77" s="5" t="s">
        <v>50</v>
      </c>
      <c r="C77" s="6"/>
      <c r="D77" s="6"/>
      <c r="E77" s="7"/>
      <c r="F77" s="7"/>
      <c r="G77" s="8"/>
      <c r="H77" s="10">
        <f>118.46*10</f>
        <v>1184.5999999999999</v>
      </c>
      <c r="I77" s="48" t="s">
        <v>29</v>
      </c>
      <c r="J77" s="56"/>
      <c r="K77" s="56"/>
      <c r="L77" s="56"/>
      <c r="M77" s="56"/>
      <c r="N77" s="99">
        <v>4893.3999999999996</v>
      </c>
      <c r="O77" s="32" t="s">
        <v>46</v>
      </c>
      <c r="P77" s="6"/>
      <c r="Q77" s="6"/>
      <c r="R77" s="6"/>
      <c r="S77" s="6"/>
      <c r="T77" s="70">
        <v>1930.75</v>
      </c>
    </row>
    <row r="78" spans="1:20" ht="23.1" customHeight="1">
      <c r="A78" s="79"/>
      <c r="B78" s="5"/>
      <c r="C78" s="6"/>
      <c r="D78" s="6"/>
      <c r="E78" s="7"/>
      <c r="F78" s="7"/>
      <c r="G78" s="8"/>
      <c r="H78" s="10"/>
      <c r="I78" s="38" t="s">
        <v>30</v>
      </c>
      <c r="J78" s="73"/>
      <c r="K78" s="73"/>
      <c r="L78" s="73"/>
      <c r="M78" s="73"/>
      <c r="N78" s="100">
        <v>460</v>
      </c>
      <c r="O78" s="32"/>
      <c r="P78" s="6"/>
      <c r="Q78" s="6"/>
      <c r="R78" s="6"/>
      <c r="S78" s="6"/>
      <c r="T78" s="70"/>
    </row>
    <row r="79" spans="1:20" ht="23.1" customHeight="1">
      <c r="A79" s="79"/>
      <c r="B79" s="5"/>
      <c r="C79" s="6"/>
      <c r="D79" s="6"/>
      <c r="E79" s="7"/>
      <c r="F79" s="7"/>
      <c r="G79" s="10"/>
      <c r="H79" s="74"/>
      <c r="I79" s="38" t="s">
        <v>31</v>
      </c>
      <c r="J79" s="11"/>
      <c r="K79" s="11"/>
      <c r="L79" s="11"/>
      <c r="M79" s="11"/>
      <c r="N79" s="59">
        <v>120</v>
      </c>
      <c r="O79" s="73"/>
      <c r="P79" s="11"/>
      <c r="Q79" s="11"/>
      <c r="R79" s="11"/>
      <c r="S79" s="11"/>
      <c r="T79" s="58"/>
    </row>
    <row r="80" spans="1:20" ht="23.1" customHeight="1" thickBot="1">
      <c r="A80" s="79"/>
      <c r="B80" s="5"/>
      <c r="C80" s="6"/>
      <c r="D80" s="6"/>
      <c r="E80" s="7"/>
      <c r="F80" s="7"/>
      <c r="G80" s="10"/>
      <c r="H80" s="75"/>
      <c r="I80" s="37"/>
      <c r="J80" s="11"/>
      <c r="K80" s="11"/>
      <c r="L80" s="11"/>
      <c r="M80" s="11"/>
      <c r="N80" s="98"/>
      <c r="O80" s="73"/>
      <c r="P80" s="11"/>
      <c r="Q80" s="11"/>
      <c r="R80" s="11"/>
      <c r="S80" s="11"/>
      <c r="T80" s="61"/>
    </row>
    <row r="81" spans="1:20" ht="23.1" customHeight="1" thickBot="1">
      <c r="A81" s="80"/>
      <c r="B81" s="81"/>
      <c r="C81" s="82"/>
      <c r="D81" s="82"/>
      <c r="E81" s="82"/>
      <c r="F81" s="22"/>
      <c r="G81" s="81"/>
      <c r="H81" s="83">
        <f>SUM(H77:H80)</f>
        <v>1184.5999999999999</v>
      </c>
      <c r="I81" s="39"/>
      <c r="J81" s="17"/>
      <c r="K81" s="17"/>
      <c r="L81" s="17"/>
      <c r="M81" s="18"/>
      <c r="N81" s="55">
        <f>SUM(N77:N80)</f>
        <v>5473.4</v>
      </c>
      <c r="O81" s="17"/>
      <c r="P81" s="17"/>
      <c r="Q81" s="17"/>
      <c r="R81" s="17"/>
      <c r="S81" s="18"/>
      <c r="T81" s="55">
        <f>SUM(T77:T78)</f>
        <v>1930.75</v>
      </c>
    </row>
    <row r="82" spans="1:20" ht="23.1" customHeight="1" thickBot="1">
      <c r="A82" s="140" t="str">
        <f>A73</f>
        <v>пр.Ленина д.31</v>
      </c>
      <c r="B82" s="140"/>
      <c r="C82" s="140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</row>
    <row r="83" spans="1:20" ht="23.1" customHeight="1" thickBot="1">
      <c r="A83" s="126" t="s">
        <v>0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8"/>
    </row>
    <row r="84" spans="1:20" ht="23.1" customHeight="1" thickBot="1">
      <c r="A84" s="85"/>
      <c r="B84" s="141" t="s">
        <v>24</v>
      </c>
      <c r="C84" s="142"/>
      <c r="D84" s="142"/>
      <c r="E84" s="142"/>
      <c r="F84" s="142"/>
      <c r="G84" s="142"/>
      <c r="H84" s="143"/>
      <c r="I84" s="129" t="s">
        <v>27</v>
      </c>
      <c r="J84" s="130"/>
      <c r="K84" s="130"/>
      <c r="L84" s="130"/>
      <c r="M84" s="130"/>
      <c r="N84" s="130"/>
      <c r="O84" s="135" t="s">
        <v>28</v>
      </c>
      <c r="P84" s="136"/>
      <c r="Q84" s="136"/>
      <c r="R84" s="136"/>
      <c r="S84" s="136"/>
      <c r="T84" s="137"/>
    </row>
    <row r="85" spans="1:20" ht="23.1" customHeight="1" thickBot="1">
      <c r="A85" s="86" t="s">
        <v>1</v>
      </c>
      <c r="B85" s="131" t="s">
        <v>2</v>
      </c>
      <c r="C85" s="131"/>
      <c r="D85" s="131"/>
      <c r="E85" s="131"/>
      <c r="F85" s="131"/>
      <c r="G85" s="87" t="s">
        <v>3</v>
      </c>
      <c r="H85" s="88" t="s">
        <v>4</v>
      </c>
      <c r="I85" s="144" t="s">
        <v>2</v>
      </c>
      <c r="J85" s="144"/>
      <c r="K85" s="144"/>
      <c r="L85" s="144"/>
      <c r="M85" s="144"/>
      <c r="N85" s="89" t="s">
        <v>4</v>
      </c>
      <c r="O85" s="147" t="s">
        <v>2</v>
      </c>
      <c r="P85" s="147"/>
      <c r="Q85" s="147"/>
      <c r="R85" s="147"/>
      <c r="S85" s="147"/>
      <c r="T85" s="90" t="s">
        <v>4</v>
      </c>
    </row>
    <row r="86" spans="1:20" ht="23.1" customHeight="1">
      <c r="A86" s="4" t="s">
        <v>18</v>
      </c>
      <c r="B86" s="5" t="s">
        <v>44</v>
      </c>
      <c r="C86" s="6"/>
      <c r="D86" s="6"/>
      <c r="E86" s="7"/>
      <c r="F86" s="7"/>
      <c r="G86" s="8"/>
      <c r="H86" s="10">
        <v>4301.67</v>
      </c>
      <c r="I86" s="48" t="s">
        <v>29</v>
      </c>
      <c r="J86" s="56"/>
      <c r="K86" s="56"/>
      <c r="L86" s="56"/>
      <c r="M86" s="56"/>
      <c r="N86" s="99">
        <v>4893.3999999999996</v>
      </c>
      <c r="O86" s="56"/>
      <c r="P86" s="49"/>
      <c r="Q86" s="49"/>
      <c r="R86" s="49"/>
      <c r="S86" s="50"/>
      <c r="T86" s="51"/>
    </row>
    <row r="87" spans="1:20" ht="23.1" customHeight="1">
      <c r="A87" s="21"/>
      <c r="B87" s="5" t="s">
        <v>45</v>
      </c>
      <c r="C87" s="6"/>
      <c r="D87" s="6"/>
      <c r="E87" s="7"/>
      <c r="F87" s="7"/>
      <c r="G87" s="8"/>
      <c r="H87" s="10">
        <f>1438.32+719.5</f>
        <v>2157.8199999999997</v>
      </c>
      <c r="I87" s="38" t="s">
        <v>30</v>
      </c>
      <c r="J87" s="73"/>
      <c r="K87" s="73"/>
      <c r="L87" s="73"/>
      <c r="M87" s="73"/>
      <c r="N87" s="100">
        <v>460</v>
      </c>
      <c r="O87" s="73"/>
      <c r="P87" s="11"/>
      <c r="Q87" s="11"/>
      <c r="R87" s="11"/>
      <c r="S87" s="11"/>
      <c r="T87" s="58"/>
    </row>
    <row r="88" spans="1:20" ht="23.1" customHeight="1">
      <c r="A88" s="21"/>
      <c r="B88" s="5"/>
      <c r="C88" s="6"/>
      <c r="D88" s="6"/>
      <c r="E88" s="6"/>
      <c r="F88" s="6"/>
      <c r="G88" s="8"/>
      <c r="H88" s="10"/>
      <c r="I88" s="38" t="s">
        <v>31</v>
      </c>
      <c r="J88" s="11"/>
      <c r="K88" s="11"/>
      <c r="L88" s="11"/>
      <c r="M88" s="11"/>
      <c r="N88" s="59">
        <v>120</v>
      </c>
      <c r="O88" s="73"/>
      <c r="P88" s="11"/>
      <c r="Q88" s="11"/>
      <c r="R88" s="11"/>
      <c r="S88" s="11"/>
      <c r="T88" s="59"/>
    </row>
    <row r="89" spans="1:20" ht="23.1" customHeight="1">
      <c r="A89" s="21"/>
      <c r="B89" s="5"/>
      <c r="C89" s="6"/>
      <c r="D89" s="6"/>
      <c r="E89" s="6"/>
      <c r="F89" s="6"/>
      <c r="G89" s="8"/>
      <c r="H89" s="10"/>
      <c r="I89" s="38" t="s">
        <v>43</v>
      </c>
      <c r="J89" s="32"/>
      <c r="K89" s="32"/>
      <c r="L89" s="32"/>
      <c r="M89" s="32"/>
      <c r="N89" s="42">
        <v>1222.1199999999999</v>
      </c>
      <c r="O89" s="73"/>
      <c r="P89" s="11"/>
      <c r="Q89" s="11"/>
      <c r="R89" s="11"/>
      <c r="S89" s="11"/>
      <c r="T89" s="59"/>
    </row>
    <row r="90" spans="1:20" ht="23.1" customHeight="1" thickBot="1">
      <c r="A90" s="21"/>
      <c r="B90" s="5"/>
      <c r="C90" s="6"/>
      <c r="D90" s="6"/>
      <c r="E90" s="6"/>
      <c r="F90" s="6"/>
      <c r="G90" s="8"/>
      <c r="H90" s="10"/>
      <c r="I90" s="37" t="s">
        <v>39</v>
      </c>
      <c r="J90" s="32"/>
      <c r="K90" s="32"/>
      <c r="L90" s="32"/>
      <c r="M90" s="32"/>
      <c r="N90" s="60">
        <v>1697.47</v>
      </c>
      <c r="O90" s="6"/>
      <c r="P90" s="6"/>
      <c r="Q90" s="6"/>
      <c r="R90" s="6"/>
      <c r="S90" s="24"/>
      <c r="T90" s="54"/>
    </row>
    <row r="91" spans="1:20" ht="23.1" customHeight="1" thickBot="1">
      <c r="A91" s="12"/>
      <c r="B91" s="13"/>
      <c r="C91" s="14"/>
      <c r="D91" s="14"/>
      <c r="E91" s="14"/>
      <c r="F91" s="22"/>
      <c r="G91" s="13"/>
      <c r="H91" s="35">
        <f>SUM(H86:H90)</f>
        <v>6459.49</v>
      </c>
      <c r="I91" s="39"/>
      <c r="J91" s="17"/>
      <c r="K91" s="17"/>
      <c r="L91" s="17"/>
      <c r="M91" s="18"/>
      <c r="N91" s="55">
        <f>SUM(N86:N90)</f>
        <v>8392.99</v>
      </c>
      <c r="O91" s="17"/>
      <c r="P91" s="17"/>
      <c r="Q91" s="17"/>
      <c r="R91" s="17"/>
      <c r="S91" s="18"/>
      <c r="T91" s="55">
        <f>SUM(T86:T90)</f>
        <v>0</v>
      </c>
    </row>
    <row r="92" spans="1:20" ht="23.1" customHeight="1" thickBot="1">
      <c r="A92" s="140" t="str">
        <f>A82</f>
        <v>пр.Ленина д.31</v>
      </c>
      <c r="B92" s="140"/>
      <c r="C92" s="140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</row>
    <row r="93" spans="1:20" ht="23.1" customHeight="1" thickBot="1">
      <c r="A93" s="126" t="s">
        <v>0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8"/>
    </row>
    <row r="94" spans="1:20" ht="23.1" customHeight="1" thickBot="1">
      <c r="A94" s="85"/>
      <c r="B94" s="141" t="s">
        <v>24</v>
      </c>
      <c r="C94" s="142"/>
      <c r="D94" s="142"/>
      <c r="E94" s="142"/>
      <c r="F94" s="142"/>
      <c r="G94" s="142"/>
      <c r="H94" s="143"/>
      <c r="I94" s="129" t="s">
        <v>27</v>
      </c>
      <c r="J94" s="130"/>
      <c r="K94" s="130"/>
      <c r="L94" s="130"/>
      <c r="M94" s="130"/>
      <c r="N94" s="130"/>
      <c r="O94" s="135" t="s">
        <v>28</v>
      </c>
      <c r="P94" s="136"/>
      <c r="Q94" s="136"/>
      <c r="R94" s="136"/>
      <c r="S94" s="136"/>
      <c r="T94" s="137"/>
    </row>
    <row r="95" spans="1:20" ht="23.1" customHeight="1" thickBot="1">
      <c r="A95" s="86" t="s">
        <v>1</v>
      </c>
      <c r="B95" s="131" t="s">
        <v>2</v>
      </c>
      <c r="C95" s="131"/>
      <c r="D95" s="131"/>
      <c r="E95" s="131"/>
      <c r="F95" s="131"/>
      <c r="G95" s="87" t="s">
        <v>3</v>
      </c>
      <c r="H95" s="88" t="s">
        <v>4</v>
      </c>
      <c r="I95" s="144" t="s">
        <v>2</v>
      </c>
      <c r="J95" s="144"/>
      <c r="K95" s="144"/>
      <c r="L95" s="144"/>
      <c r="M95" s="144"/>
      <c r="N95" s="89" t="s">
        <v>4</v>
      </c>
      <c r="O95" s="147" t="s">
        <v>2</v>
      </c>
      <c r="P95" s="147"/>
      <c r="Q95" s="147"/>
      <c r="R95" s="147"/>
      <c r="S95" s="147"/>
      <c r="T95" s="90" t="s">
        <v>4</v>
      </c>
    </row>
    <row r="96" spans="1:20" ht="23.1" customHeight="1">
      <c r="A96" s="4" t="s">
        <v>19</v>
      </c>
      <c r="B96" s="5" t="s">
        <v>47</v>
      </c>
      <c r="C96" s="6"/>
      <c r="D96" s="6"/>
      <c r="E96" s="6"/>
      <c r="F96" s="6"/>
      <c r="G96" s="8"/>
      <c r="H96" s="10">
        <v>1131.53</v>
      </c>
      <c r="I96" s="48" t="s">
        <v>29</v>
      </c>
      <c r="J96" s="56"/>
      <c r="K96" s="56"/>
      <c r="L96" s="56"/>
      <c r="M96" s="56"/>
      <c r="N96" s="99">
        <v>4893.3999999999996</v>
      </c>
      <c r="O96" s="36"/>
      <c r="P96" s="104"/>
      <c r="Q96" s="104"/>
      <c r="R96" s="104"/>
      <c r="S96" s="105"/>
      <c r="T96" s="51"/>
    </row>
    <row r="97" spans="1:20" ht="23.1" customHeight="1">
      <c r="A97" s="21"/>
      <c r="B97" s="5" t="s">
        <v>48</v>
      </c>
      <c r="C97" s="6"/>
      <c r="D97" s="6"/>
      <c r="E97" s="7"/>
      <c r="F97" s="7"/>
      <c r="G97" s="8"/>
      <c r="H97" s="10">
        <v>932.26</v>
      </c>
      <c r="I97" s="38" t="s">
        <v>30</v>
      </c>
      <c r="J97" s="73"/>
      <c r="K97" s="73"/>
      <c r="L97" s="73"/>
      <c r="M97" s="73"/>
      <c r="N97" s="100">
        <v>460</v>
      </c>
      <c r="O97" s="73"/>
      <c r="P97" s="11"/>
      <c r="Q97" s="11"/>
      <c r="R97" s="11"/>
      <c r="S97" s="11"/>
      <c r="T97" s="58"/>
    </row>
    <row r="98" spans="1:20" ht="23.1" customHeight="1">
      <c r="A98" s="21"/>
      <c r="B98" s="5"/>
      <c r="C98" s="6"/>
      <c r="D98" s="6"/>
      <c r="E98" s="6"/>
      <c r="F98" s="6"/>
      <c r="G98" s="8"/>
      <c r="H98" s="10"/>
      <c r="I98" s="38" t="s">
        <v>31</v>
      </c>
      <c r="J98" s="11"/>
      <c r="K98" s="11"/>
      <c r="L98" s="11"/>
      <c r="M98" s="11"/>
      <c r="N98" s="59">
        <v>120</v>
      </c>
      <c r="O98" s="73"/>
      <c r="P98" s="11"/>
      <c r="Q98" s="11"/>
      <c r="R98" s="11"/>
      <c r="S98" s="11"/>
      <c r="T98" s="59"/>
    </row>
    <row r="99" spans="1:20" ht="23.1" customHeight="1">
      <c r="A99" s="21"/>
      <c r="B99" s="5"/>
      <c r="C99" s="6"/>
      <c r="D99" s="6"/>
      <c r="E99" s="6"/>
      <c r="F99" s="6"/>
      <c r="G99" s="8"/>
      <c r="H99" s="10"/>
      <c r="I99" s="37" t="s">
        <v>39</v>
      </c>
      <c r="J99" s="11"/>
      <c r="K99" s="11"/>
      <c r="L99" s="11"/>
      <c r="M99" s="11"/>
      <c r="N99" s="70">
        <f>1697.47</f>
        <v>1697.47</v>
      </c>
      <c r="O99" s="73"/>
      <c r="P99" s="6"/>
      <c r="Q99" s="6"/>
      <c r="R99" s="6"/>
      <c r="S99" s="24"/>
      <c r="T99" s="72"/>
    </row>
    <row r="100" spans="1:20" ht="23.1" customHeight="1" thickBot="1">
      <c r="A100" s="21"/>
      <c r="B100" s="5"/>
      <c r="C100" s="6"/>
      <c r="D100" s="6"/>
      <c r="E100" s="6"/>
      <c r="F100" s="6"/>
      <c r="G100" s="8"/>
      <c r="H100" s="10"/>
      <c r="I100" s="53" t="s">
        <v>51</v>
      </c>
      <c r="J100" s="6"/>
      <c r="K100" s="6"/>
      <c r="L100" s="6"/>
      <c r="M100" s="24"/>
      <c r="N100" s="54">
        <v>2689.77</v>
      </c>
      <c r="O100" s="6"/>
      <c r="P100" s="6"/>
      <c r="Q100" s="6"/>
      <c r="R100" s="6"/>
      <c r="S100" s="24"/>
      <c r="T100" s="54"/>
    </row>
    <row r="101" spans="1:20" ht="23.1" customHeight="1" thickBot="1">
      <c r="A101" s="12"/>
      <c r="B101" s="13"/>
      <c r="C101" s="14"/>
      <c r="D101" s="14"/>
      <c r="E101" s="14"/>
      <c r="F101" s="22"/>
      <c r="G101" s="13"/>
      <c r="H101" s="35">
        <f>SUM(H96:H100)</f>
        <v>2063.79</v>
      </c>
      <c r="I101" s="39"/>
      <c r="J101" s="17"/>
      <c r="K101" s="17"/>
      <c r="L101" s="17"/>
      <c r="M101" s="18"/>
      <c r="N101" s="55">
        <f>SUM(N96:N100)</f>
        <v>9860.64</v>
      </c>
      <c r="O101" s="17"/>
      <c r="P101" s="17"/>
      <c r="Q101" s="17"/>
      <c r="R101" s="17"/>
      <c r="S101" s="18"/>
      <c r="T101" s="55">
        <f>SUM(T96:T100)</f>
        <v>0</v>
      </c>
    </row>
    <row r="102" spans="1:20" ht="23.1" customHeight="1" thickBot="1">
      <c r="A102" s="140" t="str">
        <f>A92</f>
        <v>пр.Ленина д.31</v>
      </c>
      <c r="B102" s="140"/>
      <c r="C102" s="140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</row>
    <row r="103" spans="1:20" ht="23.1" customHeight="1" thickBot="1">
      <c r="A103" s="126" t="s">
        <v>0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8"/>
    </row>
    <row r="104" spans="1:20" ht="23.1" customHeight="1" thickBot="1">
      <c r="A104" s="85"/>
      <c r="B104" s="141" t="s">
        <v>24</v>
      </c>
      <c r="C104" s="142"/>
      <c r="D104" s="142"/>
      <c r="E104" s="142"/>
      <c r="F104" s="142"/>
      <c r="G104" s="142"/>
      <c r="H104" s="143"/>
      <c r="I104" s="129" t="s">
        <v>27</v>
      </c>
      <c r="J104" s="130"/>
      <c r="K104" s="130"/>
      <c r="L104" s="130"/>
      <c r="M104" s="130"/>
      <c r="N104" s="130"/>
      <c r="O104" s="135" t="s">
        <v>28</v>
      </c>
      <c r="P104" s="136"/>
      <c r="Q104" s="136"/>
      <c r="R104" s="136"/>
      <c r="S104" s="136"/>
      <c r="T104" s="137"/>
    </row>
    <row r="105" spans="1:20" ht="23.1" customHeight="1" thickBot="1">
      <c r="A105" s="86" t="s">
        <v>1</v>
      </c>
      <c r="B105" s="131" t="s">
        <v>2</v>
      </c>
      <c r="C105" s="131"/>
      <c r="D105" s="131"/>
      <c r="E105" s="131"/>
      <c r="F105" s="131"/>
      <c r="G105" s="87" t="s">
        <v>3</v>
      </c>
      <c r="H105" s="88" t="s">
        <v>4</v>
      </c>
      <c r="I105" s="144" t="s">
        <v>2</v>
      </c>
      <c r="J105" s="144"/>
      <c r="K105" s="144"/>
      <c r="L105" s="144"/>
      <c r="M105" s="144"/>
      <c r="N105" s="89" t="s">
        <v>4</v>
      </c>
      <c r="O105" s="147" t="s">
        <v>2</v>
      </c>
      <c r="P105" s="147"/>
      <c r="Q105" s="147"/>
      <c r="R105" s="147"/>
      <c r="S105" s="147"/>
      <c r="T105" s="90" t="s">
        <v>4</v>
      </c>
    </row>
    <row r="106" spans="1:20" ht="23.1" customHeight="1">
      <c r="A106" s="4" t="s">
        <v>20</v>
      </c>
      <c r="B106" s="5" t="s">
        <v>33</v>
      </c>
      <c r="C106" s="6"/>
      <c r="D106" s="6"/>
      <c r="E106" s="6"/>
      <c r="F106" s="6"/>
      <c r="G106" s="8"/>
      <c r="H106" s="10">
        <f>816.67+518.88</f>
        <v>1335.55</v>
      </c>
      <c r="I106" s="48" t="s">
        <v>29</v>
      </c>
      <c r="J106" s="56"/>
      <c r="K106" s="56"/>
      <c r="L106" s="56"/>
      <c r="M106" s="56"/>
      <c r="N106" s="99">
        <v>4893.3999999999996</v>
      </c>
      <c r="O106" s="56"/>
      <c r="P106" s="49"/>
      <c r="Q106" s="49"/>
      <c r="R106" s="49"/>
      <c r="S106" s="50"/>
      <c r="T106" s="51"/>
    </row>
    <row r="107" spans="1:20" ht="23.1" customHeight="1">
      <c r="A107" s="21"/>
      <c r="B107" s="5"/>
      <c r="C107" s="6"/>
      <c r="D107" s="6"/>
      <c r="E107" s="7"/>
      <c r="F107" s="7"/>
      <c r="G107" s="8"/>
      <c r="H107" s="10"/>
      <c r="I107" s="38" t="s">
        <v>30</v>
      </c>
      <c r="J107" s="73"/>
      <c r="K107" s="73"/>
      <c r="L107" s="73"/>
      <c r="M107" s="73"/>
      <c r="N107" s="100">
        <v>460</v>
      </c>
      <c r="O107" s="73"/>
      <c r="P107" s="11"/>
      <c r="Q107" s="11"/>
      <c r="R107" s="11"/>
      <c r="S107" s="11"/>
      <c r="T107" s="58"/>
    </row>
    <row r="108" spans="1:20" ht="23.1" customHeight="1">
      <c r="A108" s="21"/>
      <c r="B108" s="5"/>
      <c r="C108" s="6"/>
      <c r="D108" s="6"/>
      <c r="E108" s="6"/>
      <c r="F108" s="6"/>
      <c r="G108" s="8"/>
      <c r="H108" s="10"/>
      <c r="I108" s="38" t="s">
        <v>31</v>
      </c>
      <c r="J108" s="11"/>
      <c r="K108" s="11"/>
      <c r="L108" s="11"/>
      <c r="M108" s="11"/>
      <c r="N108" s="59">
        <v>120</v>
      </c>
      <c r="O108" s="73"/>
      <c r="P108" s="11"/>
      <c r="Q108" s="11"/>
      <c r="R108" s="11"/>
      <c r="S108" s="11"/>
      <c r="T108" s="59"/>
    </row>
    <row r="109" spans="1:20" ht="23.1" customHeight="1">
      <c r="A109" s="21"/>
      <c r="B109" s="5"/>
      <c r="C109" s="6"/>
      <c r="D109" s="6"/>
      <c r="E109" s="6"/>
      <c r="F109" s="6"/>
      <c r="G109" s="8"/>
      <c r="H109" s="10"/>
      <c r="I109" s="38" t="s">
        <v>32</v>
      </c>
      <c r="J109" s="73"/>
      <c r="K109" s="73"/>
      <c r="L109" s="73"/>
      <c r="M109" s="73"/>
      <c r="N109" s="100">
        <v>800</v>
      </c>
      <c r="O109" s="73"/>
      <c r="P109" s="11"/>
      <c r="Q109" s="11"/>
      <c r="R109" s="11"/>
      <c r="S109" s="11"/>
      <c r="T109" s="71"/>
    </row>
    <row r="110" spans="1:20" ht="23.1" customHeight="1">
      <c r="A110" s="21"/>
      <c r="B110" s="5"/>
      <c r="C110" s="6"/>
      <c r="D110" s="6"/>
      <c r="E110" s="6"/>
      <c r="F110" s="6"/>
      <c r="G110" s="8"/>
      <c r="H110" s="10"/>
      <c r="I110" s="37" t="s">
        <v>40</v>
      </c>
      <c r="J110" s="32"/>
      <c r="K110" s="34"/>
      <c r="L110" s="32"/>
      <c r="M110" s="32"/>
      <c r="N110" s="60">
        <f>722.36*8</f>
        <v>5778.88</v>
      </c>
      <c r="O110" s="73"/>
      <c r="P110" s="6"/>
      <c r="Q110" s="6"/>
      <c r="R110" s="6"/>
      <c r="S110" s="24"/>
      <c r="T110" s="52"/>
    </row>
    <row r="111" spans="1:20" ht="23.1" customHeight="1">
      <c r="A111" s="21"/>
      <c r="B111" s="5"/>
      <c r="C111" s="6"/>
      <c r="D111" s="6"/>
      <c r="E111" s="7"/>
      <c r="F111" s="7"/>
      <c r="G111" s="8"/>
      <c r="H111" s="10"/>
      <c r="I111" s="37"/>
      <c r="J111" s="6"/>
      <c r="K111" s="6"/>
      <c r="L111" s="6"/>
      <c r="M111" s="6"/>
      <c r="N111" s="43"/>
      <c r="O111" s="6"/>
      <c r="P111" s="6"/>
      <c r="Q111" s="6"/>
      <c r="R111" s="6"/>
      <c r="S111" s="24"/>
      <c r="T111" s="54"/>
    </row>
    <row r="112" spans="1:20" ht="23.1" customHeight="1">
      <c r="A112" s="21"/>
      <c r="B112" s="5"/>
      <c r="C112" s="6"/>
      <c r="D112" s="6"/>
      <c r="E112" s="7"/>
      <c r="F112" s="7"/>
      <c r="G112" s="8"/>
      <c r="H112" s="10"/>
      <c r="I112" s="53"/>
      <c r="J112" s="32"/>
      <c r="K112" s="32"/>
      <c r="L112" s="32"/>
      <c r="M112" s="32"/>
      <c r="N112" s="60"/>
      <c r="O112" s="6"/>
      <c r="P112" s="6"/>
      <c r="Q112" s="6"/>
      <c r="R112" s="6"/>
      <c r="S112" s="24"/>
      <c r="T112" s="54"/>
    </row>
    <row r="113" spans="1:20" ht="23.1" customHeight="1" thickBot="1">
      <c r="A113" s="21"/>
      <c r="B113" s="5"/>
      <c r="C113" s="6"/>
      <c r="D113" s="6"/>
      <c r="E113" s="6"/>
      <c r="F113" s="6"/>
      <c r="G113" s="8"/>
      <c r="H113" s="10"/>
      <c r="I113" s="53"/>
      <c r="J113" s="6"/>
      <c r="K113" s="6"/>
      <c r="L113" s="6"/>
      <c r="M113" s="24"/>
      <c r="N113" s="54"/>
      <c r="O113" s="6"/>
      <c r="P113" s="6"/>
      <c r="Q113" s="6"/>
      <c r="R113" s="6"/>
      <c r="S113" s="24"/>
      <c r="T113" s="54"/>
    </row>
    <row r="114" spans="1:20" ht="23.1" customHeight="1" thickBot="1">
      <c r="A114" s="12"/>
      <c r="B114" s="13"/>
      <c r="C114" s="14"/>
      <c r="D114" s="14"/>
      <c r="E114" s="14"/>
      <c r="F114" s="22"/>
      <c r="G114" s="13"/>
      <c r="H114" s="35">
        <f>SUM(H106:H113)</f>
        <v>1335.55</v>
      </c>
      <c r="I114" s="39"/>
      <c r="J114" s="17"/>
      <c r="K114" s="17"/>
      <c r="L114" s="17"/>
      <c r="M114" s="18"/>
      <c r="N114" s="55">
        <f>SUM(N106:N113)</f>
        <v>12052.279999999999</v>
      </c>
      <c r="O114" s="17"/>
      <c r="P114" s="17"/>
      <c r="Q114" s="17"/>
      <c r="R114" s="17"/>
      <c r="S114" s="18"/>
      <c r="T114" s="55">
        <f>SUM(T106:T113)</f>
        <v>0</v>
      </c>
    </row>
    <row r="115" spans="1:20" ht="23.1" customHeight="1" thickBot="1">
      <c r="A115" s="140" t="str">
        <f>A102</f>
        <v>пр.Ленина д.31</v>
      </c>
      <c r="B115" s="140"/>
      <c r="C115" s="140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</row>
    <row r="116" spans="1:20" ht="23.1" customHeight="1" thickBot="1">
      <c r="A116" s="126" t="s">
        <v>0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8"/>
    </row>
    <row r="117" spans="1:20" ht="23.1" customHeight="1" thickBot="1">
      <c r="A117" s="85"/>
      <c r="B117" s="141" t="s">
        <v>24</v>
      </c>
      <c r="C117" s="142"/>
      <c r="D117" s="142"/>
      <c r="E117" s="142"/>
      <c r="F117" s="142"/>
      <c r="G117" s="142"/>
      <c r="H117" s="143"/>
      <c r="I117" s="129" t="s">
        <v>27</v>
      </c>
      <c r="J117" s="130"/>
      <c r="K117" s="130"/>
      <c r="L117" s="130"/>
      <c r="M117" s="130"/>
      <c r="N117" s="130"/>
      <c r="O117" s="135" t="s">
        <v>28</v>
      </c>
      <c r="P117" s="136"/>
      <c r="Q117" s="136"/>
      <c r="R117" s="136"/>
      <c r="S117" s="136"/>
      <c r="T117" s="137"/>
    </row>
    <row r="118" spans="1:20" ht="23.1" customHeight="1" thickBot="1">
      <c r="A118" s="86" t="s">
        <v>1</v>
      </c>
      <c r="B118" s="131" t="s">
        <v>2</v>
      </c>
      <c r="C118" s="131"/>
      <c r="D118" s="131"/>
      <c r="E118" s="131"/>
      <c r="F118" s="131"/>
      <c r="G118" s="87" t="s">
        <v>3</v>
      </c>
      <c r="H118" s="88" t="s">
        <v>4</v>
      </c>
      <c r="I118" s="144" t="s">
        <v>2</v>
      </c>
      <c r="J118" s="144"/>
      <c r="K118" s="144"/>
      <c r="L118" s="144"/>
      <c r="M118" s="144"/>
      <c r="N118" s="89" t="s">
        <v>4</v>
      </c>
      <c r="O118" s="147" t="s">
        <v>2</v>
      </c>
      <c r="P118" s="147"/>
      <c r="Q118" s="147"/>
      <c r="R118" s="147"/>
      <c r="S118" s="147"/>
      <c r="T118" s="90" t="s">
        <v>4</v>
      </c>
    </row>
    <row r="119" spans="1:20" ht="23.1" customHeight="1">
      <c r="A119" s="4" t="s">
        <v>21</v>
      </c>
      <c r="B119" s="5" t="s">
        <v>14</v>
      </c>
      <c r="C119" s="6"/>
      <c r="D119" s="6"/>
      <c r="E119" s="6"/>
      <c r="F119" s="6"/>
      <c r="G119" s="8"/>
      <c r="H119" s="10">
        <v>1220.07</v>
      </c>
      <c r="I119" s="48" t="s">
        <v>29</v>
      </c>
      <c r="J119" s="56"/>
      <c r="K119" s="56"/>
      <c r="L119" s="56"/>
      <c r="M119" s="56"/>
      <c r="N119" s="99">
        <v>4893.3999999999996</v>
      </c>
      <c r="O119" s="56"/>
      <c r="P119" s="49"/>
      <c r="Q119" s="49"/>
      <c r="R119" s="49"/>
      <c r="S119" s="50"/>
      <c r="T119" s="51"/>
    </row>
    <row r="120" spans="1:20" ht="23.1" customHeight="1">
      <c r="A120" s="21"/>
      <c r="B120" s="5" t="s">
        <v>50</v>
      </c>
      <c r="C120" s="6"/>
      <c r="D120" s="6"/>
      <c r="E120" s="7"/>
      <c r="F120" s="7"/>
      <c r="G120" s="8"/>
      <c r="H120" s="10">
        <f>118.46*10</f>
        <v>1184.5999999999999</v>
      </c>
      <c r="I120" s="38" t="s">
        <v>30</v>
      </c>
      <c r="J120" s="73"/>
      <c r="K120" s="73"/>
      <c r="L120" s="73"/>
      <c r="M120" s="73"/>
      <c r="N120" s="100">
        <v>460</v>
      </c>
      <c r="O120" s="73"/>
      <c r="P120" s="11"/>
      <c r="Q120" s="11"/>
      <c r="R120" s="11"/>
      <c r="S120" s="11"/>
      <c r="T120" s="58"/>
    </row>
    <row r="121" spans="1:20" ht="23.1" customHeight="1">
      <c r="A121" s="21"/>
      <c r="B121" s="5"/>
      <c r="C121" s="6"/>
      <c r="D121" s="6"/>
      <c r="E121" s="6"/>
      <c r="F121" s="6"/>
      <c r="G121" s="8"/>
      <c r="H121" s="10"/>
      <c r="I121" s="38" t="s">
        <v>31</v>
      </c>
      <c r="J121" s="11"/>
      <c r="K121" s="11"/>
      <c r="L121" s="11"/>
      <c r="M121" s="11"/>
      <c r="N121" s="59">
        <v>120</v>
      </c>
      <c r="O121" s="73"/>
      <c r="P121" s="11"/>
      <c r="Q121" s="11"/>
      <c r="R121" s="11"/>
      <c r="S121" s="11"/>
      <c r="T121" s="59"/>
    </row>
    <row r="122" spans="1:20" ht="23.1" customHeight="1">
      <c r="A122" s="21"/>
      <c r="B122" s="5"/>
      <c r="C122" s="6"/>
      <c r="D122" s="6"/>
      <c r="E122" s="6"/>
      <c r="F122" s="6"/>
      <c r="G122" s="8"/>
      <c r="H122" s="10"/>
      <c r="I122" s="38" t="s">
        <v>32</v>
      </c>
      <c r="J122" s="73"/>
      <c r="K122" s="73"/>
      <c r="L122" s="73"/>
      <c r="M122" s="73"/>
      <c r="N122" s="100">
        <v>800</v>
      </c>
      <c r="O122" s="73"/>
      <c r="P122" s="6"/>
      <c r="Q122" s="6"/>
      <c r="R122" s="6"/>
      <c r="S122" s="24"/>
      <c r="T122" s="52"/>
    </row>
    <row r="123" spans="1:20" ht="23.1" customHeight="1">
      <c r="A123" s="21"/>
      <c r="B123" s="5"/>
      <c r="C123" s="6"/>
      <c r="D123" s="6"/>
      <c r="E123" s="6"/>
      <c r="F123" s="6"/>
      <c r="G123" s="8"/>
      <c r="H123" s="10"/>
      <c r="I123" s="37" t="s">
        <v>49</v>
      </c>
      <c r="J123" s="73"/>
      <c r="K123" s="73"/>
      <c r="L123" s="73"/>
      <c r="M123" s="73"/>
      <c r="N123" s="115">
        <f>2*725.46+723.46</f>
        <v>2174.38</v>
      </c>
      <c r="O123" s="73"/>
      <c r="P123" s="6"/>
      <c r="Q123" s="6"/>
      <c r="R123" s="6"/>
      <c r="S123" s="24"/>
      <c r="T123" s="72"/>
    </row>
    <row r="124" spans="1:20" ht="23.1" customHeight="1">
      <c r="A124" s="21"/>
      <c r="B124" s="5"/>
      <c r="C124" s="6"/>
      <c r="D124" s="6"/>
      <c r="E124" s="6"/>
      <c r="F124" s="6"/>
      <c r="G124" s="8"/>
      <c r="H124" s="10"/>
      <c r="I124" s="37" t="s">
        <v>40</v>
      </c>
      <c r="J124" s="73"/>
      <c r="K124" s="73"/>
      <c r="L124" s="73"/>
      <c r="M124" s="73"/>
      <c r="N124" s="115">
        <f>6*723.46</f>
        <v>4340.76</v>
      </c>
      <c r="O124" s="73"/>
      <c r="P124" s="6"/>
      <c r="Q124" s="6"/>
      <c r="R124" s="6"/>
      <c r="S124" s="24"/>
      <c r="T124" s="72"/>
    </row>
    <row r="125" spans="1:20" ht="23.1" customHeight="1" thickBot="1">
      <c r="A125" s="21"/>
      <c r="B125" s="5"/>
      <c r="C125" s="6"/>
      <c r="D125" s="6"/>
      <c r="E125" s="6"/>
      <c r="F125" s="6"/>
      <c r="G125" s="8"/>
      <c r="H125" s="10"/>
      <c r="I125" s="37" t="s">
        <v>39</v>
      </c>
      <c r="J125" s="6"/>
      <c r="K125" s="6"/>
      <c r="L125" s="6"/>
      <c r="M125" s="24"/>
      <c r="N125" s="54">
        <v>1697.47</v>
      </c>
      <c r="O125" s="6"/>
      <c r="P125" s="6"/>
      <c r="Q125" s="6"/>
      <c r="R125" s="6"/>
      <c r="S125" s="24"/>
      <c r="T125" s="54"/>
    </row>
    <row r="126" spans="1:20" ht="23.1" customHeight="1" thickBot="1">
      <c r="A126" s="12"/>
      <c r="B126" s="13"/>
      <c r="C126" s="14"/>
      <c r="D126" s="14"/>
      <c r="E126" s="14"/>
      <c r="F126" s="22"/>
      <c r="G126" s="13"/>
      <c r="H126" s="35">
        <f>SUM(H119:H125)</f>
        <v>2404.67</v>
      </c>
      <c r="I126" s="39"/>
      <c r="J126" s="17"/>
      <c r="K126" s="17"/>
      <c r="L126" s="17"/>
      <c r="M126" s="18"/>
      <c r="N126" s="55">
        <f>SUM(N119:N125)</f>
        <v>14486.009999999998</v>
      </c>
      <c r="O126" s="17"/>
      <c r="P126" s="17"/>
      <c r="Q126" s="17"/>
      <c r="R126" s="17"/>
      <c r="S126" s="18"/>
      <c r="T126" s="55">
        <f>SUM(T119:T125)</f>
        <v>0</v>
      </c>
    </row>
    <row r="127" spans="1:20" ht="23.1" customHeight="1" thickBot="1">
      <c r="A127" s="140" t="str">
        <f>A115</f>
        <v>пр.Ленина д.31</v>
      </c>
      <c r="B127" s="140"/>
      <c r="C127" s="140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</row>
    <row r="128" spans="1:20" ht="23.1" customHeight="1" thickBot="1">
      <c r="A128" s="126" t="s">
        <v>0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8"/>
    </row>
    <row r="129" spans="1:20" ht="23.1" customHeight="1" thickBot="1">
      <c r="A129" s="85"/>
      <c r="B129" s="141" t="s">
        <v>24</v>
      </c>
      <c r="C129" s="142"/>
      <c r="D129" s="142"/>
      <c r="E129" s="142"/>
      <c r="F129" s="142"/>
      <c r="G129" s="142"/>
      <c r="H129" s="143"/>
      <c r="I129" s="129" t="s">
        <v>27</v>
      </c>
      <c r="J129" s="130"/>
      <c r="K129" s="130"/>
      <c r="L129" s="130"/>
      <c r="M129" s="130"/>
      <c r="N129" s="130"/>
      <c r="O129" s="135" t="s">
        <v>28</v>
      </c>
      <c r="P129" s="136"/>
      <c r="Q129" s="136"/>
      <c r="R129" s="136"/>
      <c r="S129" s="136"/>
      <c r="T129" s="137"/>
    </row>
    <row r="130" spans="1:20" ht="23.1" customHeight="1" thickBot="1">
      <c r="A130" s="86" t="s">
        <v>1</v>
      </c>
      <c r="B130" s="131" t="s">
        <v>2</v>
      </c>
      <c r="C130" s="131"/>
      <c r="D130" s="131"/>
      <c r="E130" s="131"/>
      <c r="F130" s="131"/>
      <c r="G130" s="87" t="s">
        <v>3</v>
      </c>
      <c r="H130" s="88" t="s">
        <v>4</v>
      </c>
      <c r="I130" s="144" t="s">
        <v>2</v>
      </c>
      <c r="J130" s="144"/>
      <c r="K130" s="144"/>
      <c r="L130" s="144"/>
      <c r="M130" s="144"/>
      <c r="N130" s="89" t="s">
        <v>4</v>
      </c>
      <c r="O130" s="147" t="s">
        <v>2</v>
      </c>
      <c r="P130" s="147"/>
      <c r="Q130" s="147"/>
      <c r="R130" s="147"/>
      <c r="S130" s="147"/>
      <c r="T130" s="90" t="s">
        <v>4</v>
      </c>
    </row>
    <row r="131" spans="1:20" ht="23.1" customHeight="1">
      <c r="A131" s="4" t="s">
        <v>22</v>
      </c>
      <c r="B131" s="5" t="s">
        <v>14</v>
      </c>
      <c r="C131" s="6"/>
      <c r="D131" s="6"/>
      <c r="E131" s="6"/>
      <c r="F131" s="6"/>
      <c r="G131" s="8"/>
      <c r="H131" s="10">
        <v>1128.08</v>
      </c>
      <c r="I131" s="48" t="s">
        <v>29</v>
      </c>
      <c r="J131" s="56"/>
      <c r="K131" s="56"/>
      <c r="L131" s="56"/>
      <c r="M131" s="56"/>
      <c r="N131" s="99">
        <v>4893.3999999999996</v>
      </c>
      <c r="O131" s="56"/>
      <c r="P131" s="49"/>
      <c r="Q131" s="49"/>
      <c r="R131" s="49"/>
      <c r="S131" s="50"/>
      <c r="T131" s="51"/>
    </row>
    <row r="132" spans="1:20" ht="23.1" customHeight="1">
      <c r="A132" s="4"/>
      <c r="B132" s="5" t="s">
        <v>52</v>
      </c>
      <c r="C132" s="6"/>
      <c r="D132" s="6"/>
      <c r="E132" s="6"/>
      <c r="F132" s="6"/>
      <c r="G132" s="8"/>
      <c r="H132" s="10">
        <v>1623.55</v>
      </c>
      <c r="I132" s="38" t="s">
        <v>30</v>
      </c>
      <c r="J132" s="73"/>
      <c r="K132" s="73"/>
      <c r="L132" s="73"/>
      <c r="M132" s="73"/>
      <c r="N132" s="100">
        <v>460</v>
      </c>
      <c r="O132" s="73"/>
      <c r="P132" s="11"/>
      <c r="Q132" s="11"/>
      <c r="R132" s="11"/>
      <c r="S132" s="77"/>
      <c r="T132" s="54"/>
    </row>
    <row r="133" spans="1:20" ht="23.1" customHeight="1">
      <c r="A133" s="4"/>
      <c r="B133" s="5"/>
      <c r="C133" s="6"/>
      <c r="D133" s="6"/>
      <c r="E133" s="6"/>
      <c r="F133" s="6"/>
      <c r="G133" s="8"/>
      <c r="H133" s="10"/>
      <c r="I133" s="38" t="s">
        <v>31</v>
      </c>
      <c r="J133" s="11"/>
      <c r="K133" s="11"/>
      <c r="L133" s="11"/>
      <c r="M133" s="11"/>
      <c r="N133" s="59">
        <v>120</v>
      </c>
      <c r="O133" s="73"/>
      <c r="P133" s="11"/>
      <c r="Q133" s="11"/>
      <c r="R133" s="11"/>
      <c r="S133" s="77"/>
      <c r="T133" s="54"/>
    </row>
    <row r="134" spans="1:20" ht="23.1" customHeight="1">
      <c r="A134" s="4"/>
      <c r="B134" s="5"/>
      <c r="C134" s="6"/>
      <c r="D134" s="6"/>
      <c r="E134" s="6"/>
      <c r="F134" s="6"/>
      <c r="G134" s="8"/>
      <c r="H134" s="10"/>
      <c r="I134" s="38" t="s">
        <v>32</v>
      </c>
      <c r="J134" s="73"/>
      <c r="K134" s="73"/>
      <c r="L134" s="73"/>
      <c r="M134" s="73"/>
      <c r="N134" s="100">
        <v>800</v>
      </c>
      <c r="O134" s="73"/>
      <c r="P134" s="11"/>
      <c r="Q134" s="11"/>
      <c r="R134" s="11"/>
      <c r="S134" s="77"/>
      <c r="T134" s="54"/>
    </row>
    <row r="135" spans="1:20" ht="23.1" customHeight="1">
      <c r="A135" s="4"/>
      <c r="B135" s="5"/>
      <c r="C135" s="6"/>
      <c r="D135" s="6"/>
      <c r="E135" s="6"/>
      <c r="F135" s="6"/>
      <c r="G135" s="8"/>
      <c r="H135" s="10"/>
      <c r="I135" s="37" t="s">
        <v>39</v>
      </c>
      <c r="J135" s="11"/>
      <c r="K135" s="11"/>
      <c r="L135" s="11"/>
      <c r="M135" s="11"/>
      <c r="N135" s="43">
        <f>167.47*5</f>
        <v>837.35</v>
      </c>
      <c r="O135" s="73"/>
      <c r="P135" s="11"/>
      <c r="Q135" s="11"/>
      <c r="R135" s="11"/>
      <c r="S135" s="77"/>
      <c r="T135" s="54"/>
    </row>
    <row r="136" spans="1:20" ht="23.1" customHeight="1">
      <c r="A136" s="4"/>
      <c r="B136" s="5"/>
      <c r="C136" s="6"/>
      <c r="D136" s="6"/>
      <c r="E136" s="6"/>
      <c r="F136" s="6"/>
      <c r="G136" s="8"/>
      <c r="H136" s="10"/>
      <c r="I136" s="37"/>
      <c r="J136" s="11"/>
      <c r="K136" s="11"/>
      <c r="L136" s="11"/>
      <c r="M136" s="11"/>
      <c r="N136" s="43"/>
      <c r="O136" s="73"/>
      <c r="P136" s="11"/>
      <c r="Q136" s="11"/>
      <c r="R136" s="11"/>
      <c r="S136" s="77"/>
      <c r="T136" s="54"/>
    </row>
    <row r="137" spans="1:20" ht="23.1" customHeight="1">
      <c r="A137" s="4"/>
      <c r="B137" s="5"/>
      <c r="C137" s="6"/>
      <c r="D137" s="6"/>
      <c r="E137" s="6"/>
      <c r="F137" s="6"/>
      <c r="G137" s="8"/>
      <c r="H137" s="10"/>
      <c r="I137" s="37"/>
      <c r="J137" s="11"/>
      <c r="K137" s="11"/>
      <c r="L137" s="11"/>
      <c r="M137" s="11"/>
      <c r="N137" s="43"/>
      <c r="O137" s="73"/>
      <c r="P137" s="11"/>
      <c r="Q137" s="11"/>
      <c r="R137" s="11"/>
      <c r="S137" s="77"/>
      <c r="T137" s="54"/>
    </row>
    <row r="138" spans="1:20" ht="23.1" customHeight="1" thickBot="1">
      <c r="A138" s="21"/>
      <c r="B138" s="5"/>
      <c r="C138" s="6"/>
      <c r="D138" s="6"/>
      <c r="E138" s="6"/>
      <c r="F138" s="6"/>
      <c r="G138" s="8"/>
      <c r="H138" s="10"/>
      <c r="I138" s="37"/>
      <c r="J138" s="32"/>
      <c r="K138" s="32"/>
      <c r="L138" s="32"/>
      <c r="M138" s="32"/>
      <c r="N138" s="60"/>
      <c r="O138" s="6"/>
      <c r="P138" s="6"/>
      <c r="Q138" s="6"/>
      <c r="R138" s="6"/>
      <c r="S138" s="24"/>
      <c r="T138" s="54"/>
    </row>
    <row r="139" spans="1:20" ht="23.1" customHeight="1" thickBot="1">
      <c r="A139" s="12"/>
      <c r="B139" s="13"/>
      <c r="C139" s="14"/>
      <c r="D139" s="14"/>
      <c r="E139" s="14"/>
      <c r="F139" s="22"/>
      <c r="G139" s="13"/>
      <c r="H139" s="35">
        <f>SUM(H131:H138)</f>
        <v>2751.63</v>
      </c>
      <c r="I139" s="39"/>
      <c r="J139" s="17"/>
      <c r="K139" s="17"/>
      <c r="L139" s="17"/>
      <c r="M139" s="18"/>
      <c r="N139" s="55">
        <f>SUM(N131:N138)</f>
        <v>7110.75</v>
      </c>
      <c r="O139" s="17"/>
      <c r="P139" s="17"/>
      <c r="Q139" s="17"/>
      <c r="R139" s="17"/>
      <c r="S139" s="18"/>
      <c r="T139" s="55">
        <f>SUM(T131:T138)</f>
        <v>0</v>
      </c>
    </row>
    <row r="140" spans="1:20" ht="23.1" customHeight="1">
      <c r="E140" s="133" t="s">
        <v>7</v>
      </c>
      <c r="F140" s="133"/>
      <c r="G140" s="133"/>
      <c r="H140" s="28">
        <f>H139+H126+H114+H101+H91+H81+H72+H62+H51+H38+H25+H11</f>
        <v>58221.18</v>
      </c>
      <c r="K140" s="134" t="s">
        <v>7</v>
      </c>
      <c r="L140" s="134"/>
      <c r="M140" s="134"/>
      <c r="N140" s="47">
        <f>N139+N126+N114+N101+N91+N81+N72+N62+N51+N38+N25+N11</f>
        <v>110850.02999999998</v>
      </c>
      <c r="Q140" s="134" t="s">
        <v>7</v>
      </c>
      <c r="R140" s="134"/>
      <c r="S140" s="134"/>
      <c r="T140" s="47">
        <f>T139+T126+T114+T101+T91+T81+T72+T62+T51+T38+T25+T11</f>
        <v>1930.75</v>
      </c>
    </row>
    <row r="141" spans="1:20" ht="23.1" customHeight="1"/>
    <row r="142" spans="1:20" ht="23.1" customHeight="1">
      <c r="E142" s="31"/>
    </row>
    <row r="144" spans="1:20" ht="15">
      <c r="A144" s="119" t="s">
        <v>5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1:12" ht="15">
      <c r="A145" s="119" t="s">
        <v>9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1:12" ht="15">
      <c r="A146" s="119" t="s">
        <v>35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1:12" ht="15">
      <c r="A147" s="119" t="s">
        <v>25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1:12" ht="15">
      <c r="A148" s="29"/>
      <c r="B148" s="45"/>
      <c r="C148" s="45"/>
      <c r="D148" s="45"/>
      <c r="E148" s="45"/>
      <c r="F148" s="45"/>
      <c r="G148" s="46"/>
      <c r="H148" s="46"/>
    </row>
    <row r="149" spans="1:12" ht="15" customHeight="1">
      <c r="A149" s="29"/>
      <c r="B149" s="120" t="s">
        <v>6</v>
      </c>
      <c r="C149" s="120"/>
      <c r="D149" s="121" t="s">
        <v>26</v>
      </c>
      <c r="E149" s="121"/>
      <c r="F149" s="121" t="s">
        <v>23</v>
      </c>
      <c r="G149" s="122"/>
      <c r="H149" s="123"/>
      <c r="I149" s="124"/>
      <c r="J149" s="30"/>
    </row>
    <row r="150" spans="1:12" ht="15" customHeight="1">
      <c r="A150" s="29"/>
      <c r="B150" s="120"/>
      <c r="C150" s="120"/>
      <c r="D150" s="121"/>
      <c r="E150" s="121"/>
      <c r="F150" s="121"/>
      <c r="G150" s="122"/>
      <c r="H150" s="123"/>
      <c r="I150" s="124"/>
      <c r="J150" s="30"/>
    </row>
    <row r="151" spans="1:12" ht="38.25" customHeight="1">
      <c r="A151" s="116"/>
      <c r="B151" s="125">
        <v>270295.67999999999</v>
      </c>
      <c r="C151" s="125"/>
      <c r="D151" s="125">
        <v>219005.97</v>
      </c>
      <c r="E151" s="125"/>
      <c r="F151" s="125">
        <f>669.88+166961.33</f>
        <v>167631.21</v>
      </c>
      <c r="G151" s="125"/>
      <c r="H151" s="117"/>
      <c r="I151" s="117"/>
      <c r="K151" s="31"/>
      <c r="L151" s="31"/>
    </row>
    <row r="152" spans="1:12" ht="26.25" customHeight="1"/>
    <row r="153" spans="1:12" ht="15">
      <c r="A153" s="119" t="s">
        <v>5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1:12" ht="15">
      <c r="A154" s="119" t="s">
        <v>9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1:12" ht="15">
      <c r="A155" s="119" t="s">
        <v>34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1:12" ht="15">
      <c r="A156" s="119" t="str">
        <f>A147</f>
        <v>Дома № 31  по пр.Ленина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1:12" ht="15">
      <c r="A157" s="29"/>
      <c r="B157" s="45"/>
      <c r="C157" s="45"/>
      <c r="D157" s="45"/>
      <c r="E157" s="45"/>
      <c r="F157" s="45"/>
      <c r="G157" s="46"/>
      <c r="H157" s="46"/>
    </row>
    <row r="158" spans="1:12" ht="15" customHeight="1">
      <c r="A158" s="29"/>
      <c r="B158" s="120" t="s">
        <v>6</v>
      </c>
      <c r="C158" s="120"/>
      <c r="D158" s="121" t="s">
        <v>26</v>
      </c>
      <c r="E158" s="121"/>
      <c r="F158" s="121" t="s">
        <v>23</v>
      </c>
      <c r="G158" s="122"/>
      <c r="H158" s="123"/>
      <c r="I158" s="124"/>
      <c r="J158" s="30"/>
    </row>
    <row r="159" spans="1:12" ht="20.25" customHeight="1">
      <c r="A159" s="29"/>
      <c r="B159" s="120"/>
      <c r="C159" s="120"/>
      <c r="D159" s="121"/>
      <c r="E159" s="121"/>
      <c r="F159" s="121"/>
      <c r="G159" s="122"/>
      <c r="H159" s="123"/>
      <c r="I159" s="124"/>
      <c r="J159" s="30"/>
    </row>
    <row r="160" spans="1:12" ht="33.75" customHeight="1">
      <c r="B160" s="125">
        <v>419924.88</v>
      </c>
      <c r="C160" s="125"/>
      <c r="D160" s="125">
        <v>340211.14</v>
      </c>
      <c r="E160" s="125"/>
      <c r="F160" s="125">
        <v>402634.96</v>
      </c>
      <c r="G160" s="125"/>
    </row>
  </sheetData>
  <mergeCells count="121">
    <mergeCell ref="B160:C160"/>
    <mergeCell ref="D160:E160"/>
    <mergeCell ref="F160:G160"/>
    <mergeCell ref="A127:C127"/>
    <mergeCell ref="A128:N128"/>
    <mergeCell ref="B129:H129"/>
    <mergeCell ref="I129:N129"/>
    <mergeCell ref="O129:T129"/>
    <mergeCell ref="A115:C115"/>
    <mergeCell ref="B117:H117"/>
    <mergeCell ref="I117:N117"/>
    <mergeCell ref="O117:T117"/>
    <mergeCell ref="A116:N116"/>
    <mergeCell ref="B130:F130"/>
    <mergeCell ref="I130:M130"/>
    <mergeCell ref="O130:S130"/>
    <mergeCell ref="B118:F118"/>
    <mergeCell ref="I118:M118"/>
    <mergeCell ref="Q140:S140"/>
    <mergeCell ref="F149:G150"/>
    <mergeCell ref="H149:I150"/>
    <mergeCell ref="A146:K146"/>
    <mergeCell ref="A147:K147"/>
    <mergeCell ref="B149:C150"/>
    <mergeCell ref="O118:S118"/>
    <mergeCell ref="B95:F95"/>
    <mergeCell ref="I95:M95"/>
    <mergeCell ref="O95:S95"/>
    <mergeCell ref="B85:F85"/>
    <mergeCell ref="I85:M85"/>
    <mergeCell ref="O85:S85"/>
    <mergeCell ref="A92:C92"/>
    <mergeCell ref="A93:N93"/>
    <mergeCell ref="B94:H94"/>
    <mergeCell ref="I94:N94"/>
    <mergeCell ref="O94:T94"/>
    <mergeCell ref="A102:C102"/>
    <mergeCell ref="B104:H104"/>
    <mergeCell ref="I104:N104"/>
    <mergeCell ref="A103:N103"/>
    <mergeCell ref="O104:T104"/>
    <mergeCell ref="B105:F105"/>
    <mergeCell ref="I105:M105"/>
    <mergeCell ref="O105:S105"/>
    <mergeCell ref="B66:F66"/>
    <mergeCell ref="B76:F76"/>
    <mergeCell ref="I76:M76"/>
    <mergeCell ref="O76:S76"/>
    <mergeCell ref="A82:C82"/>
    <mergeCell ref="B84:H84"/>
    <mergeCell ref="I84:N84"/>
    <mergeCell ref="O84:T84"/>
    <mergeCell ref="A83:N83"/>
    <mergeCell ref="O3:T3"/>
    <mergeCell ref="O4:S4"/>
    <mergeCell ref="O14:T14"/>
    <mergeCell ref="O15:S15"/>
    <mergeCell ref="A27:N27"/>
    <mergeCell ref="A13:N13"/>
    <mergeCell ref="O28:T28"/>
    <mergeCell ref="O29:S29"/>
    <mergeCell ref="O55:S55"/>
    <mergeCell ref="B54:H54"/>
    <mergeCell ref="I54:N54"/>
    <mergeCell ref="A39:C39"/>
    <mergeCell ref="B41:H41"/>
    <mergeCell ref="I41:N41"/>
    <mergeCell ref="A1:C1"/>
    <mergeCell ref="B3:H3"/>
    <mergeCell ref="I3:N3"/>
    <mergeCell ref="B4:F4"/>
    <mergeCell ref="I4:M4"/>
    <mergeCell ref="A26:C26"/>
    <mergeCell ref="A52:C52"/>
    <mergeCell ref="A2:N2"/>
    <mergeCell ref="A12:C12"/>
    <mergeCell ref="B14:H14"/>
    <mergeCell ref="I14:N14"/>
    <mergeCell ref="B15:F15"/>
    <mergeCell ref="I15:M15"/>
    <mergeCell ref="B28:H28"/>
    <mergeCell ref="I28:N28"/>
    <mergeCell ref="B42:F42"/>
    <mergeCell ref="A40:N40"/>
    <mergeCell ref="I65:N65"/>
    <mergeCell ref="B29:F29"/>
    <mergeCell ref="I29:M29"/>
    <mergeCell ref="E140:G140"/>
    <mergeCell ref="K140:M140"/>
    <mergeCell ref="O54:T54"/>
    <mergeCell ref="I42:M42"/>
    <mergeCell ref="A64:N64"/>
    <mergeCell ref="A53:N53"/>
    <mergeCell ref="B55:F55"/>
    <mergeCell ref="I55:M55"/>
    <mergeCell ref="A63:C63"/>
    <mergeCell ref="O41:T41"/>
    <mergeCell ref="O42:S42"/>
    <mergeCell ref="O65:T65"/>
    <mergeCell ref="A73:C73"/>
    <mergeCell ref="B75:H75"/>
    <mergeCell ref="I75:N75"/>
    <mergeCell ref="O75:T75"/>
    <mergeCell ref="A74:N74"/>
    <mergeCell ref="O66:S66"/>
    <mergeCell ref="I66:M66"/>
    <mergeCell ref="B65:H65"/>
    <mergeCell ref="A156:K156"/>
    <mergeCell ref="B158:C159"/>
    <mergeCell ref="D158:E159"/>
    <mergeCell ref="F158:G159"/>
    <mergeCell ref="H158:I159"/>
    <mergeCell ref="A154:K154"/>
    <mergeCell ref="A155:K155"/>
    <mergeCell ref="A144:K144"/>
    <mergeCell ref="A145:K145"/>
    <mergeCell ref="A153:K153"/>
    <mergeCell ref="B151:C151"/>
    <mergeCell ref="D151:E151"/>
    <mergeCell ref="F151:G151"/>
    <mergeCell ref="D149:E150"/>
  </mergeCells>
  <phoneticPr fontId="2" type="noConversion"/>
  <pageMargins left="0.47244094488188981" right="0.27559055118110237" top="0.23622047244094491" bottom="0.39370078740157483" header="0.51181102362204722" footer="0.51181102362204722"/>
  <pageSetup paperSize="9" scale="4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2015-03-12T05:30:03Z</cp:lastPrinted>
  <dcterms:created xsi:type="dcterms:W3CDTF">2013-02-05T05:42:12Z</dcterms:created>
  <dcterms:modified xsi:type="dcterms:W3CDTF">2017-03-28T18:19:05Z</dcterms:modified>
</cp:coreProperties>
</file>