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8505"/>
  </bookViews>
  <sheets>
    <sheet name="Ленина 13а" sheetId="2" r:id="rId1"/>
  </sheets>
  <calcPr calcId="145621"/>
</workbook>
</file>

<file path=xl/calcChain.xml><?xml version="1.0" encoding="utf-8"?>
<calcChain xmlns="http://schemas.openxmlformats.org/spreadsheetml/2006/main">
  <c r="N9" i="2" l="1"/>
  <c r="N141" i="2"/>
  <c r="H7" i="2"/>
  <c r="H43" i="2"/>
  <c r="H69" i="2"/>
  <c r="H101" i="2"/>
  <c r="H137" i="2"/>
  <c r="N140" i="2" l="1"/>
  <c r="N128" i="2" l="1"/>
  <c r="N114" i="2" l="1"/>
  <c r="N101" i="2" l="1"/>
  <c r="N102" i="2"/>
  <c r="T77" i="2" l="1"/>
  <c r="N69" i="2" l="1"/>
  <c r="T66" i="2" l="1"/>
  <c r="N60" i="2" l="1"/>
  <c r="N47" i="2" l="1"/>
  <c r="N35" i="2" l="1"/>
  <c r="N11" i="2" l="1"/>
  <c r="N10" i="2" l="1"/>
  <c r="N144" i="2" l="1"/>
  <c r="N93" i="2"/>
  <c r="T93" i="2"/>
  <c r="N72" i="2"/>
  <c r="N38" i="2"/>
  <c r="N15" i="2"/>
  <c r="N26" i="2"/>
  <c r="H93" i="2"/>
  <c r="H15" i="2"/>
  <c r="N119" i="2" l="1"/>
  <c r="H144" i="2" l="1"/>
  <c r="H105" i="2"/>
  <c r="N82" i="2"/>
  <c r="H72" i="2"/>
  <c r="H38" i="2"/>
  <c r="H26" i="2"/>
  <c r="H131" i="2"/>
  <c r="H119" i="2"/>
  <c r="H82" i="2"/>
  <c r="H61" i="2"/>
  <c r="H51" i="2"/>
  <c r="N61" i="2"/>
  <c r="N51" i="2"/>
  <c r="N131" i="2"/>
  <c r="N105" i="2"/>
  <c r="T38" i="2"/>
  <c r="T26" i="2"/>
  <c r="T15" i="2"/>
  <c r="A161" i="2"/>
  <c r="T144" i="2"/>
  <c r="A27" i="2"/>
  <c r="A39" i="2" s="1"/>
  <c r="A52" i="2" s="1"/>
  <c r="A62" i="2" s="1"/>
  <c r="A73" i="2" s="1"/>
  <c r="A83" i="2" s="1"/>
  <c r="A94" i="2" s="1"/>
  <c r="A106" i="2" s="1"/>
  <c r="A120" i="2" s="1"/>
  <c r="A132" i="2" s="1"/>
  <c r="T131" i="2"/>
  <c r="T119" i="2"/>
  <c r="T105" i="2"/>
  <c r="T82" i="2"/>
  <c r="T72" i="2"/>
  <c r="T61" i="2"/>
  <c r="T51" i="2"/>
  <c r="A16" i="2"/>
  <c r="N145" i="2" l="1"/>
  <c r="H145" i="2"/>
  <c r="T145" i="2"/>
</calcChain>
</file>

<file path=xl/sharedStrings.xml><?xml version="1.0" encoding="utf-8"?>
<sst xmlns="http://schemas.openxmlformats.org/spreadsheetml/2006/main" count="276" uniqueCount="65">
  <si>
    <t>текущий ремонт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</si>
  <si>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</si>
  <si>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</si>
  <si>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</si>
  <si>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</si>
  <si>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</si>
  <si>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</si>
  <si>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итого:</t>
  </si>
  <si>
    <t>январь</t>
  </si>
  <si>
    <t>по начислению, поступлению, затратам  средств</t>
  </si>
  <si>
    <t>пр.Ленина д.13а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</si>
  <si>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</si>
  <si>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</si>
  <si>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</si>
  <si>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</si>
  <si>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</si>
  <si>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</si>
  <si>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</si>
  <si>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</si>
  <si>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</si>
  <si>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</si>
  <si>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</si>
  <si>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</si>
  <si>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ремонт конструктивных элементов жилого дома</t>
  </si>
  <si>
    <t>Дома № 13а  по пр.Ленина</t>
  </si>
  <si>
    <t>поступление</t>
  </si>
  <si>
    <t>ремонт и обслуживание внутридомового инж.оборудования</t>
  </si>
  <si>
    <t>содержание (дополнительные работы)</t>
  </si>
  <si>
    <t>содержание аварийной службы</t>
  </si>
  <si>
    <t>обход подвала по графику</t>
  </si>
  <si>
    <t>снятие показаний с эл. счетчика</t>
  </si>
  <si>
    <t>снятие показаний ПУ тепловой энергии</t>
  </si>
  <si>
    <t>по содержанию жилья за 2016год</t>
  </si>
  <si>
    <t>по текущему  ремонту за 2016 год</t>
  </si>
  <si>
    <t>отогрев водостоков</t>
  </si>
  <si>
    <t>замена выключателя</t>
  </si>
  <si>
    <t>прочистка канализации</t>
  </si>
  <si>
    <t>проверка системы ХВС</t>
  </si>
  <si>
    <t>ремонт примыканий к кан.трубам, устранение течи</t>
  </si>
  <si>
    <t>ремонт проводки</t>
  </si>
  <si>
    <t>ремонт внутр.водостока</t>
  </si>
  <si>
    <t>монтажные работы по замене трансформаторов тока</t>
  </si>
  <si>
    <t>покос травы</t>
  </si>
  <si>
    <t>поверка ПУ ТЭ</t>
  </si>
  <si>
    <t>устранение течи ХВС</t>
  </si>
  <si>
    <t>прочистка водостока</t>
  </si>
  <si>
    <t>стрижка кустов</t>
  </si>
  <si>
    <t>восстановление герметизации межпанельных швов</t>
  </si>
  <si>
    <t>восстановление освещения, замена ламп</t>
  </si>
  <si>
    <t>ремонт примыканий к вытяж.трубам</t>
  </si>
  <si>
    <t>ремонт кровли</t>
  </si>
  <si>
    <t>ремонт межпанельного шва</t>
  </si>
  <si>
    <t>ремонт швов</t>
  </si>
  <si>
    <t>восстановление теплоснабжения</t>
  </si>
  <si>
    <t>прочистка фильтра</t>
  </si>
  <si>
    <t>прочистка вентиляции</t>
  </si>
  <si>
    <t>ремонт стояка хвс, замена вентиля</t>
  </si>
  <si>
    <t>ремонт вент.канала</t>
  </si>
  <si>
    <t>ремонт стены</t>
  </si>
  <si>
    <t>ремонт стояка хвс и тепл.стояка</t>
  </si>
  <si>
    <t>очистка кровли от снега и наледи</t>
  </si>
  <si>
    <t>замена автоматов, патрона</t>
  </si>
  <si>
    <t>ревизия эл.щитов</t>
  </si>
  <si>
    <t>остекление</t>
  </si>
  <si>
    <t>ремонт дверей выход на кровлю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</si>
</sst>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 Cyr"/>
      <charset val="204"/>
    </font>
    <font>
      <b/>
      <sz val="11"/>
      <color indexed="10"/>
      <name val="Arial Cyr"/>
      <charset val="204"/>
    </font>
    <font>
      <b/>
      <sz val="11"/>
      <color indexed="8"/>
      <name val="Arial Cyr"/>
      <charset val="204"/>
    </font>
    <font>
      <sz val="11"/>
      <name val="Arial Cyr "/>
      <charset val="204"/>
    </font>
    <font>
      <sz val="10"/>
      <name val="Arial Cyr "/>
      <charset val="204"/>
    </font>
    <font>
      <sz val="11"/>
      <name val="Arial Cyr"/>
      <family val="2"/>
      <charset val="204"/>
    </font>
    <font>
      <sz val="11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1" xfId="1" applyFont="1" applyFill="1" applyBorder="1"/>
    <xf numFmtId="0" fontId="3" fillId="0" borderId="0" xfId="1" applyFont="1" applyFill="1" applyBorder="1"/>
    <xf numFmtId="0" fontId="3" fillId="0" borderId="2" xfId="1" applyFont="1" applyFill="1" applyBorder="1"/>
    <xf numFmtId="2" fontId="3" fillId="0" borderId="3" xfId="1" applyNumberFormat="1" applyFont="1" applyFill="1" applyBorder="1"/>
    <xf numFmtId="0" fontId="4" fillId="0" borderId="0" xfId="1" applyFont="1" applyFill="1" applyAlignment="1"/>
    <xf numFmtId="0" fontId="4" fillId="0" borderId="4" xfId="1" applyFont="1" applyFill="1" applyBorder="1" applyAlignment="1"/>
    <xf numFmtId="0" fontId="5" fillId="0" borderId="0" xfId="0" applyFont="1" applyFill="1"/>
    <xf numFmtId="0" fontId="5" fillId="0" borderId="0" xfId="0" applyFont="1"/>
    <xf numFmtId="0" fontId="3" fillId="2" borderId="5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/>
    <xf numFmtId="0" fontId="6" fillId="0" borderId="10" xfId="1" applyFont="1" applyFill="1" applyBorder="1" applyAlignment="1">
      <alignment horizontal="center"/>
    </xf>
    <xf numFmtId="0" fontId="3" fillId="0" borderId="11" xfId="1" applyFont="1" applyFill="1" applyBorder="1"/>
    <xf numFmtId="0" fontId="3" fillId="0" borderId="0" xfId="1" applyFont="1" applyFill="1" applyBorder="1" applyAlignment="1">
      <alignment horizontal="right"/>
    </xf>
    <xf numFmtId="2" fontId="3" fillId="0" borderId="12" xfId="1" applyNumberFormat="1" applyFont="1" applyFill="1" applyBorder="1"/>
    <xf numFmtId="2" fontId="3" fillId="0" borderId="13" xfId="1" applyNumberFormat="1" applyFont="1" applyFill="1" applyBorder="1"/>
    <xf numFmtId="2" fontId="3" fillId="0" borderId="14" xfId="1" applyNumberFormat="1" applyFont="1" applyFill="1" applyBorder="1"/>
    <xf numFmtId="0" fontId="3" fillId="0" borderId="10" xfId="1" applyFont="1" applyFill="1" applyBorder="1"/>
    <xf numFmtId="0" fontId="3" fillId="0" borderId="2" xfId="1" applyFont="1" applyFill="1" applyBorder="1" applyAlignment="1">
      <alignment horizontal="right"/>
    </xf>
    <xf numFmtId="2" fontId="3" fillId="0" borderId="11" xfId="1" applyNumberFormat="1" applyFont="1" applyFill="1" applyBorder="1"/>
    <xf numFmtId="2" fontId="3" fillId="0" borderId="0" xfId="1" applyNumberFormat="1" applyFont="1" applyFill="1" applyBorder="1"/>
    <xf numFmtId="0" fontId="3" fillId="0" borderId="15" xfId="1" applyFont="1" applyFill="1" applyBorder="1"/>
    <xf numFmtId="0" fontId="3" fillId="0" borderId="6" xfId="1" applyFont="1" applyFill="1" applyBorder="1"/>
    <xf numFmtId="0" fontId="3" fillId="0" borderId="16" xfId="1" applyFont="1" applyFill="1" applyBorder="1"/>
    <xf numFmtId="0" fontId="3" fillId="0" borderId="17" xfId="1" applyFont="1" applyFill="1" applyBorder="1"/>
    <xf numFmtId="0" fontId="3" fillId="0" borderId="18" xfId="1" applyFont="1" applyFill="1" applyBorder="1"/>
    <xf numFmtId="2" fontId="4" fillId="0" borderId="19" xfId="1" applyNumberFormat="1" applyFont="1" applyFill="1" applyBorder="1"/>
    <xf numFmtId="0" fontId="4" fillId="0" borderId="20" xfId="1" applyFont="1" applyFill="1" applyBorder="1"/>
    <xf numFmtId="0" fontId="4" fillId="0" borderId="4" xfId="1" applyFont="1" applyFill="1" applyBorder="1"/>
    <xf numFmtId="0" fontId="4" fillId="0" borderId="21" xfId="1" applyFont="1" applyFill="1" applyBorder="1"/>
    <xf numFmtId="2" fontId="4" fillId="0" borderId="22" xfId="1" applyNumberFormat="1" applyFont="1" applyFill="1" applyBorder="1"/>
    <xf numFmtId="0" fontId="4" fillId="0" borderId="23" xfId="1" applyFont="1" applyFill="1" applyBorder="1" applyAlignment="1"/>
    <xf numFmtId="0" fontId="3" fillId="0" borderId="24" xfId="1" applyFont="1" applyFill="1" applyBorder="1"/>
    <xf numFmtId="0" fontId="3" fillId="0" borderId="25" xfId="1" applyFont="1" applyFill="1" applyBorder="1"/>
    <xf numFmtId="0" fontId="4" fillId="0" borderId="26" xfId="1" applyFont="1" applyFill="1" applyBorder="1"/>
    <xf numFmtId="0" fontId="4" fillId="0" borderId="17" xfId="1" applyFont="1" applyFill="1" applyBorder="1"/>
    <xf numFmtId="0" fontId="4" fillId="0" borderId="27" xfId="1" applyFont="1" applyFill="1" applyBorder="1"/>
    <xf numFmtId="2" fontId="4" fillId="0" borderId="17" xfId="1" applyNumberFormat="1" applyFont="1" applyFill="1" applyBorder="1"/>
    <xf numFmtId="0" fontId="4" fillId="0" borderId="1" xfId="1" applyFont="1" applyFill="1" applyBorder="1"/>
    <xf numFmtId="2" fontId="7" fillId="0" borderId="28" xfId="0" applyNumberFormat="1" applyFont="1" applyBorder="1"/>
    <xf numFmtId="0" fontId="5" fillId="0" borderId="0" xfId="0" applyFont="1" applyBorder="1" applyAlignment="1"/>
    <xf numFmtId="2" fontId="5" fillId="0" borderId="0" xfId="0" applyNumberFormat="1" applyFo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Font="1" applyFill="1" applyBorder="1"/>
    <xf numFmtId="0" fontId="4" fillId="0" borderId="2" xfId="1" applyFont="1" applyFill="1" applyBorder="1"/>
    <xf numFmtId="2" fontId="4" fillId="0" borderId="14" xfId="1" applyNumberFormat="1" applyFont="1" applyFill="1" applyBorder="1"/>
    <xf numFmtId="0" fontId="4" fillId="0" borderId="2" xfId="1" applyFont="1" applyFill="1" applyBorder="1" applyAlignment="1">
      <alignment horizontal="right"/>
    </xf>
    <xf numFmtId="0" fontId="8" fillId="0" borderId="11" xfId="1" applyFont="1" applyBorder="1"/>
    <xf numFmtId="0" fontId="3" fillId="0" borderId="38" xfId="1" applyFont="1" applyFill="1" applyBorder="1"/>
    <xf numFmtId="0" fontId="8" fillId="0" borderId="38" xfId="1" applyFont="1" applyFill="1" applyBorder="1"/>
    <xf numFmtId="0" fontId="8" fillId="0" borderId="37" xfId="1" applyFont="1" applyFill="1" applyBorder="1"/>
    <xf numFmtId="2" fontId="9" fillId="0" borderId="39" xfId="1" applyNumberFormat="1" applyFont="1" applyFill="1" applyBorder="1"/>
    <xf numFmtId="0" fontId="10" fillId="0" borderId="0" xfId="1" applyFont="1" applyBorder="1"/>
    <xf numFmtId="2" fontId="10" fillId="0" borderId="12" xfId="1" applyNumberFormat="1" applyFont="1" applyBorder="1"/>
    <xf numFmtId="2" fontId="10" fillId="0" borderId="13" xfId="1" applyNumberFormat="1" applyFont="1" applyBorder="1"/>
    <xf numFmtId="0" fontId="3" fillId="0" borderId="11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11" fillId="0" borderId="1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wrapText="1"/>
    </xf>
    <xf numFmtId="0" fontId="4" fillId="2" borderId="35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37" xfId="0" applyFont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4" fillId="0" borderId="28" xfId="0" applyNumberFormat="1" applyFont="1" applyBorder="1" applyAlignment="1">
      <alignment horizontal="center" vertical="center"/>
    </xf>
    <xf numFmtId="2" fontId="3" fillId="0" borderId="13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6"/>
  <sheetViews>
    <sheetView tabSelected="1" topLeftCell="A133" zoomScale="75" workbookViewId="0">
      <selection activeCell="N147" sqref="N147"/>
    </sheetView>
  </sheetViews>
  <sheetFormatPr defaultRowHeight="14.25"/>
  <cols>
    <col min="1" max="1" width="22.140625" style="7" customWidth="1"/>
    <col min="2" max="4" width="9.140625" style="7"/>
    <col min="5" max="5" width="8.5703125" style="7" customWidth="1"/>
    <col min="6" max="6" width="22.140625" style="7" customWidth="1"/>
    <col min="7" max="7" width="10.85546875" style="7" customWidth="1"/>
    <col min="8" max="8" width="11.140625" style="7" customWidth="1"/>
    <col min="9" max="10" width="9.140625" style="7"/>
    <col min="11" max="11" width="11.42578125" style="7" customWidth="1"/>
    <col min="12" max="12" width="12.140625" style="7" customWidth="1"/>
    <col min="13" max="13" width="13.7109375" style="7" customWidth="1"/>
    <col min="14" max="14" width="11.28515625" style="7" customWidth="1"/>
    <col min="15" max="15" width="9.140625" style="7"/>
    <col min="16" max="16" width="9.85546875" style="7" bestFit="1" customWidth="1"/>
    <col min="17" max="18" width="9.140625" style="7"/>
    <col min="19" max="19" width="20.85546875" style="7" customWidth="1"/>
    <col min="20" max="20" width="12.140625" style="7" customWidth="1"/>
    <col min="21" max="16384" width="9.140625" style="7"/>
  </cols>
  <sheetData>
    <row r="1" spans="1:20" ht="23.1" customHeight="1" thickBot="1">
      <c r="A1" s="75" t="s">
        <v>10</v>
      </c>
      <c r="B1" s="75"/>
      <c r="C1" s="75"/>
      <c r="D1" s="5"/>
      <c r="E1" s="5"/>
      <c r="F1" s="5"/>
      <c r="G1" s="5"/>
      <c r="H1" s="5"/>
      <c r="I1" s="6"/>
      <c r="J1" s="6"/>
      <c r="K1" s="6"/>
      <c r="L1" s="6"/>
      <c r="M1" s="6"/>
      <c r="N1" s="6"/>
    </row>
    <row r="2" spans="1:20" s="8" customFormat="1" ht="23.1" customHeight="1" thickBo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20" s="8" customFormat="1" ht="23.1" customHeight="1" thickBot="1">
      <c r="A3" s="9"/>
      <c r="B3" s="76" t="s">
        <v>23</v>
      </c>
      <c r="C3" s="77"/>
      <c r="D3" s="77"/>
      <c r="E3" s="77"/>
      <c r="F3" s="77"/>
      <c r="G3" s="77"/>
      <c r="H3" s="78"/>
      <c r="I3" s="79" t="s">
        <v>26</v>
      </c>
      <c r="J3" s="80"/>
      <c r="K3" s="80"/>
      <c r="L3" s="80"/>
      <c r="M3" s="80"/>
      <c r="N3" s="80"/>
      <c r="O3" s="83" t="s">
        <v>27</v>
      </c>
      <c r="P3" s="84"/>
      <c r="Q3" s="84"/>
      <c r="R3" s="84"/>
      <c r="S3" s="84"/>
      <c r="T3" s="85"/>
    </row>
    <row r="4" spans="1:20" s="8" customFormat="1" ht="23.1" customHeight="1" thickBot="1">
      <c r="A4" s="10" t="s">
        <v>1</v>
      </c>
      <c r="B4" s="81" t="s">
        <v>2</v>
      </c>
      <c r="C4" s="81"/>
      <c r="D4" s="81"/>
      <c r="E4" s="81"/>
      <c r="F4" s="81"/>
      <c r="G4" s="11" t="s">
        <v>3</v>
      </c>
      <c r="H4" s="12" t="s">
        <v>4</v>
      </c>
      <c r="I4" s="82" t="s">
        <v>2</v>
      </c>
      <c r="J4" s="82"/>
      <c r="K4" s="82"/>
      <c r="L4" s="82"/>
      <c r="M4" s="82"/>
      <c r="N4" s="13" t="s">
        <v>4</v>
      </c>
      <c r="O4" s="71" t="s">
        <v>2</v>
      </c>
      <c r="P4" s="71"/>
      <c r="Q4" s="71"/>
      <c r="R4" s="71"/>
      <c r="S4" s="71"/>
      <c r="T4" s="14" t="s">
        <v>4</v>
      </c>
    </row>
    <row r="5" spans="1:20" ht="23.1" customHeight="1">
      <c r="A5" s="15" t="s">
        <v>8</v>
      </c>
      <c r="B5" s="16" t="s">
        <v>35</v>
      </c>
      <c r="C5" s="2"/>
      <c r="D5" s="2"/>
      <c r="E5" s="17"/>
      <c r="F5" s="17"/>
      <c r="G5" s="18"/>
      <c r="H5" s="19">
        <v>164.28</v>
      </c>
      <c r="I5" s="42" t="s">
        <v>28</v>
      </c>
      <c r="J5" s="48"/>
      <c r="K5" s="48"/>
      <c r="L5" s="48"/>
      <c r="M5" s="49"/>
      <c r="N5" s="50">
        <v>6907.3</v>
      </c>
      <c r="O5" s="16"/>
      <c r="P5" s="2"/>
      <c r="Q5" s="2"/>
      <c r="R5" s="2"/>
      <c r="S5" s="3"/>
      <c r="T5" s="19"/>
    </row>
    <row r="6" spans="1:20" ht="23.1" customHeight="1">
      <c r="A6" s="21"/>
      <c r="B6" s="16" t="s">
        <v>38</v>
      </c>
      <c r="C6" s="2"/>
      <c r="D6" s="2"/>
      <c r="E6" s="17"/>
      <c r="F6" s="17"/>
      <c r="G6" s="18"/>
      <c r="H6" s="19">
        <v>2713.31</v>
      </c>
      <c r="I6" s="42" t="s">
        <v>29</v>
      </c>
      <c r="J6" s="48"/>
      <c r="K6" s="48"/>
      <c r="L6" s="48"/>
      <c r="M6" s="49"/>
      <c r="N6" s="50">
        <v>460</v>
      </c>
      <c r="O6" s="16"/>
      <c r="P6" s="2"/>
      <c r="Q6" s="2"/>
      <c r="R6" s="2"/>
      <c r="S6" s="22"/>
      <c r="T6" s="19"/>
    </row>
    <row r="7" spans="1:20" ht="23.1" customHeight="1">
      <c r="A7" s="21"/>
      <c r="B7" s="16" t="s">
        <v>62</v>
      </c>
      <c r="C7" s="2"/>
      <c r="D7" s="2"/>
      <c r="E7" s="17"/>
      <c r="F7" s="17"/>
      <c r="G7" s="18"/>
      <c r="H7" s="19">
        <f>118.46*10</f>
        <v>1184.5999999999999</v>
      </c>
      <c r="I7" s="42" t="s">
        <v>30</v>
      </c>
      <c r="J7" s="48"/>
      <c r="K7" s="48"/>
      <c r="L7" s="48"/>
      <c r="M7" s="51"/>
      <c r="N7" s="50">
        <v>120</v>
      </c>
      <c r="O7" s="16"/>
      <c r="P7" s="2"/>
      <c r="Q7" s="2"/>
      <c r="R7" s="2"/>
      <c r="S7" s="22"/>
      <c r="T7" s="19"/>
    </row>
    <row r="8" spans="1:20" ht="23.1" customHeight="1">
      <c r="A8" s="21"/>
      <c r="B8" s="16"/>
      <c r="C8" s="2"/>
      <c r="D8" s="2"/>
      <c r="E8" s="17"/>
      <c r="F8" s="17"/>
      <c r="G8" s="23"/>
      <c r="H8" s="19"/>
      <c r="I8" s="42" t="s">
        <v>31</v>
      </c>
      <c r="J8" s="48"/>
      <c r="K8" s="48"/>
      <c r="L8" s="48"/>
      <c r="M8" s="49"/>
      <c r="N8" s="50">
        <v>800</v>
      </c>
      <c r="O8" s="2"/>
      <c r="P8" s="2"/>
      <c r="Q8" s="2"/>
      <c r="R8" s="2"/>
      <c r="S8" s="22"/>
      <c r="T8" s="20"/>
    </row>
    <row r="9" spans="1:20" ht="23.1" customHeight="1" thickBot="1">
      <c r="A9" s="21"/>
      <c r="B9" s="65"/>
      <c r="C9" s="66"/>
      <c r="D9" s="66"/>
      <c r="E9" s="66"/>
      <c r="F9" s="67"/>
      <c r="G9" s="23"/>
      <c r="H9" s="19"/>
      <c r="I9" s="1" t="s">
        <v>34</v>
      </c>
      <c r="J9" s="2"/>
      <c r="K9" s="2"/>
      <c r="L9" s="2"/>
      <c r="M9" s="3"/>
      <c r="N9" s="20">
        <f>2002.59+2121.5</f>
        <v>4124.09</v>
      </c>
      <c r="O9" s="2"/>
      <c r="P9" s="24"/>
      <c r="Q9" s="2"/>
      <c r="R9" s="2"/>
      <c r="S9" s="22"/>
      <c r="T9" s="20"/>
    </row>
    <row r="10" spans="1:20" ht="23.1" customHeight="1">
      <c r="A10" s="21"/>
      <c r="B10" s="16"/>
      <c r="C10" s="2"/>
      <c r="D10" s="2"/>
      <c r="E10" s="17"/>
      <c r="F10" s="17"/>
      <c r="G10" s="23"/>
      <c r="H10" s="19"/>
      <c r="I10" s="54" t="s">
        <v>36</v>
      </c>
      <c r="J10" s="55"/>
      <c r="K10" s="55"/>
      <c r="L10" s="55"/>
      <c r="M10" s="55"/>
      <c r="N10" s="56">
        <f>777.41+739.07+700.74</f>
        <v>2217.2200000000003</v>
      </c>
      <c r="O10" s="2"/>
      <c r="P10" s="2"/>
      <c r="Q10" s="2"/>
      <c r="R10" s="2"/>
      <c r="S10" s="22"/>
      <c r="T10" s="20"/>
    </row>
    <row r="11" spans="1:20" ht="23.1" customHeight="1">
      <c r="A11" s="21"/>
      <c r="B11" s="16"/>
      <c r="C11" s="2"/>
      <c r="D11" s="2"/>
      <c r="E11" s="17"/>
      <c r="F11" s="17"/>
      <c r="G11" s="23"/>
      <c r="H11" s="19"/>
      <c r="I11" s="1" t="s">
        <v>37</v>
      </c>
      <c r="J11" s="2"/>
      <c r="K11" s="2"/>
      <c r="L11" s="2"/>
      <c r="M11" s="3"/>
      <c r="N11" s="20">
        <f>2*719.86</f>
        <v>1439.72</v>
      </c>
      <c r="O11" s="2"/>
      <c r="P11" s="2"/>
      <c r="Q11" s="2"/>
      <c r="R11" s="2"/>
      <c r="S11" s="22"/>
      <c r="T11" s="20"/>
    </row>
    <row r="12" spans="1:20" ht="23.1" customHeight="1">
      <c r="A12" s="21"/>
      <c r="B12" s="16"/>
      <c r="C12" s="2"/>
      <c r="D12" s="2"/>
      <c r="E12" s="17"/>
      <c r="F12" s="17"/>
      <c r="G12" s="23"/>
      <c r="H12" s="19"/>
      <c r="I12" s="1"/>
      <c r="J12" s="2"/>
      <c r="K12" s="2"/>
      <c r="L12" s="2"/>
      <c r="M12" s="3"/>
      <c r="N12" s="20"/>
      <c r="O12" s="2"/>
      <c r="P12" s="24"/>
      <c r="Q12" s="2"/>
      <c r="R12" s="2"/>
      <c r="S12" s="22"/>
      <c r="T12" s="20"/>
    </row>
    <row r="13" spans="1:20" ht="23.1" customHeight="1">
      <c r="A13" s="21"/>
      <c r="B13" s="16"/>
      <c r="C13" s="2"/>
      <c r="D13" s="2"/>
      <c r="E13" s="17"/>
      <c r="F13" s="17"/>
      <c r="G13" s="23"/>
      <c r="H13" s="19"/>
      <c r="I13" s="1"/>
      <c r="J13" s="2"/>
      <c r="K13" s="2"/>
      <c r="L13" s="2"/>
      <c r="M13" s="3"/>
      <c r="N13" s="20"/>
      <c r="O13" s="2"/>
      <c r="P13" s="2"/>
      <c r="Q13" s="2"/>
      <c r="R13" s="2"/>
      <c r="S13" s="22"/>
      <c r="T13" s="20"/>
    </row>
    <row r="14" spans="1:20" ht="23.1" customHeight="1" thickBot="1">
      <c r="A14" s="21"/>
      <c r="B14" s="16"/>
      <c r="C14" s="2"/>
      <c r="D14" s="2"/>
      <c r="E14" s="2"/>
      <c r="F14" s="3"/>
      <c r="G14" s="25"/>
      <c r="H14" s="19"/>
      <c r="I14" s="1"/>
      <c r="J14" s="2"/>
      <c r="K14" s="2"/>
      <c r="L14" s="2"/>
      <c r="M14" s="22"/>
      <c r="N14" s="20"/>
      <c r="O14" s="1"/>
      <c r="P14" s="2"/>
      <c r="Q14" s="2"/>
      <c r="R14" s="2"/>
      <c r="S14" s="22"/>
      <c r="T14" s="20"/>
    </row>
    <row r="15" spans="1:20" ht="23.1" customHeight="1" thickBot="1">
      <c r="A15" s="26"/>
      <c r="B15" s="27"/>
      <c r="C15" s="28"/>
      <c r="D15" s="28"/>
      <c r="E15" s="28"/>
      <c r="F15" s="29"/>
      <c r="G15" s="27"/>
      <c r="H15" s="30">
        <f>SUM(H5:H14)</f>
        <v>4062.19</v>
      </c>
      <c r="I15" s="31"/>
      <c r="J15" s="32"/>
      <c r="K15" s="32"/>
      <c r="L15" s="32"/>
      <c r="M15" s="33"/>
      <c r="N15" s="34">
        <f>SUM(N5:N14)</f>
        <v>16068.33</v>
      </c>
      <c r="O15" s="31"/>
      <c r="P15" s="32"/>
      <c r="Q15" s="32"/>
      <c r="R15" s="32"/>
      <c r="S15" s="33"/>
      <c r="T15" s="34">
        <f>SUM(T5:T14)</f>
        <v>0</v>
      </c>
    </row>
    <row r="16" spans="1:20" ht="23.1" customHeight="1" thickBot="1">
      <c r="A16" s="75" t="str">
        <f>A1</f>
        <v>пр.Ленина д.13а</v>
      </c>
      <c r="B16" s="75"/>
      <c r="C16" s="75"/>
      <c r="D16" s="5"/>
      <c r="E16" s="5"/>
      <c r="F16" s="5"/>
      <c r="G16" s="5"/>
      <c r="H16" s="5"/>
      <c r="I16" s="35"/>
      <c r="J16" s="35"/>
      <c r="K16" s="35"/>
      <c r="L16" s="35"/>
      <c r="M16" s="35"/>
      <c r="N16" s="35"/>
    </row>
    <row r="17" spans="1:20" s="8" customFormat="1" ht="23.1" customHeight="1" thickBot="1">
      <c r="A17" s="72" t="s">
        <v>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20" s="8" customFormat="1" ht="23.1" customHeight="1" thickBot="1">
      <c r="A18" s="9"/>
      <c r="B18" s="76" t="s">
        <v>23</v>
      </c>
      <c r="C18" s="77"/>
      <c r="D18" s="77"/>
      <c r="E18" s="77"/>
      <c r="F18" s="77"/>
      <c r="G18" s="77"/>
      <c r="H18" s="78"/>
      <c r="I18" s="79" t="s">
        <v>26</v>
      </c>
      <c r="J18" s="80"/>
      <c r="K18" s="80"/>
      <c r="L18" s="80"/>
      <c r="M18" s="80"/>
      <c r="N18" s="80"/>
      <c r="O18" s="83" t="s">
        <v>27</v>
      </c>
      <c r="P18" s="84"/>
      <c r="Q18" s="84"/>
      <c r="R18" s="84"/>
      <c r="S18" s="84"/>
      <c r="T18" s="85"/>
    </row>
    <row r="19" spans="1:20" s="8" customFormat="1" ht="23.1" customHeight="1" thickBot="1">
      <c r="A19" s="10" t="s">
        <v>1</v>
      </c>
      <c r="B19" s="81" t="s">
        <v>2</v>
      </c>
      <c r="C19" s="81"/>
      <c r="D19" s="81"/>
      <c r="E19" s="81"/>
      <c r="F19" s="81"/>
      <c r="G19" s="11" t="s">
        <v>3</v>
      </c>
      <c r="H19" s="12" t="s">
        <v>4</v>
      </c>
      <c r="I19" s="82" t="s">
        <v>2</v>
      </c>
      <c r="J19" s="82"/>
      <c r="K19" s="82"/>
      <c r="L19" s="82"/>
      <c r="M19" s="82"/>
      <c r="N19" s="13" t="s">
        <v>4</v>
      </c>
      <c r="O19" s="71" t="s">
        <v>2</v>
      </c>
      <c r="P19" s="71"/>
      <c r="Q19" s="71"/>
      <c r="R19" s="71"/>
      <c r="S19" s="71"/>
      <c r="T19" s="14" t="s">
        <v>4</v>
      </c>
    </row>
    <row r="20" spans="1:20" ht="23.1" customHeight="1">
      <c r="A20" s="15" t="s">
        <v>11</v>
      </c>
      <c r="B20" s="16" t="s">
        <v>39</v>
      </c>
      <c r="C20" s="2"/>
      <c r="D20" s="2"/>
      <c r="E20" s="2"/>
      <c r="F20" s="2"/>
      <c r="G20" s="18"/>
      <c r="H20" s="19">
        <v>473.54</v>
      </c>
      <c r="I20" s="42" t="s">
        <v>28</v>
      </c>
      <c r="J20" s="48"/>
      <c r="K20" s="48"/>
      <c r="L20" s="48"/>
      <c r="M20" s="49"/>
      <c r="N20" s="50">
        <v>6907.3</v>
      </c>
      <c r="O20" s="16"/>
      <c r="P20" s="2"/>
      <c r="Q20" s="2"/>
      <c r="R20" s="2"/>
      <c r="S20" s="3"/>
      <c r="T20" s="19"/>
    </row>
    <row r="21" spans="1:20" ht="23.1" customHeight="1">
      <c r="A21" s="21"/>
      <c r="B21" s="16" t="s">
        <v>40</v>
      </c>
      <c r="C21" s="2"/>
      <c r="D21" s="2"/>
      <c r="E21" s="2"/>
      <c r="F21" s="2"/>
      <c r="G21" s="18"/>
      <c r="H21" s="19">
        <v>4153.8</v>
      </c>
      <c r="I21" s="42" t="s">
        <v>29</v>
      </c>
      <c r="J21" s="48"/>
      <c r="K21" s="48"/>
      <c r="L21" s="48"/>
      <c r="M21" s="49"/>
      <c r="N21" s="50">
        <v>460</v>
      </c>
      <c r="O21" s="16"/>
      <c r="P21" s="2"/>
      <c r="Q21" s="2"/>
      <c r="R21" s="2"/>
      <c r="S21" s="3"/>
      <c r="T21" s="19"/>
    </row>
    <row r="22" spans="1:20" ht="23.1" customHeight="1">
      <c r="A22" s="21"/>
      <c r="B22" s="16" t="s">
        <v>64</v>
      </c>
      <c r="C22" s="2"/>
      <c r="D22" s="2"/>
      <c r="E22" s="2"/>
      <c r="F22" s="2"/>
      <c r="G22" s="18"/>
      <c r="H22" s="19">
        <v>1002.69</v>
      </c>
      <c r="I22" s="42" t="s">
        <v>30</v>
      </c>
      <c r="J22" s="48"/>
      <c r="K22" s="48"/>
      <c r="L22" s="48"/>
      <c r="M22" s="51"/>
      <c r="N22" s="50">
        <v>120</v>
      </c>
      <c r="O22" s="16"/>
      <c r="P22" s="2"/>
      <c r="Q22" s="2"/>
      <c r="R22" s="2"/>
      <c r="S22" s="3"/>
      <c r="T22" s="19"/>
    </row>
    <row r="23" spans="1:20" ht="23.1" customHeight="1">
      <c r="A23" s="21"/>
      <c r="B23" s="65"/>
      <c r="C23" s="66"/>
      <c r="D23" s="66"/>
      <c r="E23" s="66"/>
      <c r="F23" s="67"/>
      <c r="G23" s="18"/>
      <c r="H23" s="19"/>
      <c r="I23" s="42" t="s">
        <v>31</v>
      </c>
      <c r="J23" s="48"/>
      <c r="K23" s="48"/>
      <c r="L23" s="48"/>
      <c r="M23" s="49"/>
      <c r="N23" s="50">
        <v>800</v>
      </c>
      <c r="O23" s="16"/>
      <c r="P23" s="2"/>
      <c r="Q23" s="2"/>
      <c r="R23" s="2"/>
      <c r="S23" s="3"/>
      <c r="T23" s="19"/>
    </row>
    <row r="24" spans="1:20" ht="23.1" customHeight="1">
      <c r="A24" s="21"/>
      <c r="B24" s="16"/>
      <c r="C24" s="2"/>
      <c r="D24" s="2"/>
      <c r="E24" s="2"/>
      <c r="F24" s="2"/>
      <c r="G24" s="18"/>
      <c r="H24" s="19"/>
      <c r="I24" s="1"/>
      <c r="J24" s="2"/>
      <c r="K24" s="2"/>
      <c r="L24" s="2"/>
      <c r="M24" s="3"/>
      <c r="N24" s="19"/>
      <c r="O24" s="1"/>
      <c r="P24" s="2"/>
      <c r="Q24" s="2"/>
      <c r="R24" s="2"/>
      <c r="S24" s="3"/>
      <c r="T24" s="19"/>
    </row>
    <row r="25" spans="1:20" ht="23.1" customHeight="1" thickBot="1">
      <c r="A25" s="21"/>
      <c r="B25" s="16"/>
      <c r="C25" s="2"/>
      <c r="D25" s="2"/>
      <c r="E25" s="24"/>
      <c r="F25" s="2"/>
      <c r="G25" s="18"/>
      <c r="H25" s="19"/>
      <c r="I25" s="1"/>
      <c r="J25" s="2"/>
      <c r="K25" s="2"/>
      <c r="L25" s="2"/>
      <c r="M25" s="3"/>
      <c r="N25" s="19"/>
      <c r="O25" s="1"/>
      <c r="P25" s="2"/>
      <c r="Q25" s="2"/>
      <c r="R25" s="2"/>
      <c r="S25" s="3"/>
      <c r="T25" s="19"/>
    </row>
    <row r="26" spans="1:20" ht="23.1" customHeight="1" thickBot="1">
      <c r="A26" s="26"/>
      <c r="B26" s="27"/>
      <c r="C26" s="28"/>
      <c r="D26" s="28"/>
      <c r="E26" s="28"/>
      <c r="F26" s="36"/>
      <c r="G26" s="37"/>
      <c r="H26" s="30">
        <f>SUM(H20:H25)</f>
        <v>5630.0300000000007</v>
      </c>
      <c r="I26" s="31"/>
      <c r="J26" s="32"/>
      <c r="K26" s="32"/>
      <c r="L26" s="32"/>
      <c r="M26" s="33"/>
      <c r="N26" s="34">
        <f>SUM(N20:N25)</f>
        <v>8287.2999999999993</v>
      </c>
      <c r="O26" s="31"/>
      <c r="P26" s="32"/>
      <c r="Q26" s="32"/>
      <c r="R26" s="32"/>
      <c r="S26" s="33"/>
      <c r="T26" s="34">
        <f>SUM(T20:T25)</f>
        <v>0</v>
      </c>
    </row>
    <row r="27" spans="1:20" ht="23.1" customHeight="1" thickBot="1">
      <c r="A27" s="75" t="str">
        <f>A1</f>
        <v>пр.Ленина д.13а</v>
      </c>
      <c r="B27" s="75"/>
      <c r="C27" s="75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</row>
    <row r="28" spans="1:20" s="8" customFormat="1" ht="23.1" customHeight="1" thickBot="1">
      <c r="A28" s="72" t="s">
        <v>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1:20" s="8" customFormat="1" ht="23.1" customHeight="1" thickBot="1">
      <c r="A29" s="9"/>
      <c r="B29" s="76" t="s">
        <v>23</v>
      </c>
      <c r="C29" s="77"/>
      <c r="D29" s="77"/>
      <c r="E29" s="77"/>
      <c r="F29" s="77"/>
      <c r="G29" s="77"/>
      <c r="H29" s="78"/>
      <c r="I29" s="79" t="s">
        <v>26</v>
      </c>
      <c r="J29" s="80"/>
      <c r="K29" s="80"/>
      <c r="L29" s="80"/>
      <c r="M29" s="80"/>
      <c r="N29" s="80"/>
      <c r="O29" s="83" t="s">
        <v>27</v>
      </c>
      <c r="P29" s="84"/>
      <c r="Q29" s="84"/>
      <c r="R29" s="84"/>
      <c r="S29" s="84"/>
      <c r="T29" s="85"/>
    </row>
    <row r="30" spans="1:20" s="8" customFormat="1" ht="23.1" customHeight="1" thickBot="1">
      <c r="A30" s="10" t="s">
        <v>1</v>
      </c>
      <c r="B30" s="81" t="s">
        <v>2</v>
      </c>
      <c r="C30" s="81"/>
      <c r="D30" s="81"/>
      <c r="E30" s="81"/>
      <c r="F30" s="81"/>
      <c r="G30" s="11" t="s">
        <v>3</v>
      </c>
      <c r="H30" s="12" t="s">
        <v>4</v>
      </c>
      <c r="I30" s="82" t="s">
        <v>2</v>
      </c>
      <c r="J30" s="82"/>
      <c r="K30" s="82"/>
      <c r="L30" s="82"/>
      <c r="M30" s="82"/>
      <c r="N30" s="13" t="s">
        <v>4</v>
      </c>
      <c r="O30" s="71" t="s">
        <v>2</v>
      </c>
      <c r="P30" s="71"/>
      <c r="Q30" s="71"/>
      <c r="R30" s="71"/>
      <c r="S30" s="71"/>
      <c r="T30" s="14" t="s">
        <v>4</v>
      </c>
    </row>
    <row r="31" spans="1:20" ht="23.1" customHeight="1">
      <c r="A31" s="15" t="s">
        <v>12</v>
      </c>
      <c r="B31" s="52" t="s">
        <v>41</v>
      </c>
      <c r="C31" s="57"/>
      <c r="D31" s="57"/>
      <c r="E31" s="57"/>
      <c r="F31" s="57"/>
      <c r="G31" s="58"/>
      <c r="H31" s="59">
        <v>10859.88</v>
      </c>
      <c r="I31" s="42" t="s">
        <v>28</v>
      </c>
      <c r="J31" s="48"/>
      <c r="K31" s="48"/>
      <c r="L31" s="48"/>
      <c r="M31" s="49"/>
      <c r="N31" s="50">
        <v>6907.3</v>
      </c>
      <c r="O31" s="16"/>
      <c r="P31" s="2"/>
      <c r="Q31" s="2"/>
      <c r="R31" s="2"/>
      <c r="S31" s="3"/>
      <c r="T31" s="19"/>
    </row>
    <row r="32" spans="1:20" ht="23.1" customHeight="1">
      <c r="A32" s="21"/>
      <c r="B32" s="16"/>
      <c r="C32" s="2"/>
      <c r="D32" s="2"/>
      <c r="E32" s="17"/>
      <c r="F32" s="17"/>
      <c r="G32" s="18"/>
      <c r="H32" s="19"/>
      <c r="I32" s="42" t="s">
        <v>29</v>
      </c>
      <c r="J32" s="48"/>
      <c r="K32" s="48"/>
      <c r="L32" s="48"/>
      <c r="M32" s="49"/>
      <c r="N32" s="50">
        <v>460</v>
      </c>
      <c r="O32" s="16"/>
      <c r="P32" s="2"/>
      <c r="Q32" s="2"/>
      <c r="R32" s="2"/>
      <c r="S32" s="3"/>
      <c r="T32" s="19"/>
    </row>
    <row r="33" spans="1:20" ht="23.1" customHeight="1">
      <c r="A33" s="21"/>
      <c r="B33" s="65"/>
      <c r="C33" s="66"/>
      <c r="D33" s="66"/>
      <c r="E33" s="66"/>
      <c r="F33" s="67"/>
      <c r="G33" s="18"/>
      <c r="H33" s="19"/>
      <c r="I33" s="42" t="s">
        <v>30</v>
      </c>
      <c r="J33" s="48"/>
      <c r="K33" s="48"/>
      <c r="L33" s="48"/>
      <c r="M33" s="51"/>
      <c r="N33" s="50">
        <v>120</v>
      </c>
      <c r="O33" s="16"/>
      <c r="P33" s="2"/>
      <c r="Q33" s="2"/>
      <c r="R33" s="2"/>
      <c r="S33" s="3"/>
      <c r="T33" s="19"/>
    </row>
    <row r="34" spans="1:20" ht="23.1" customHeight="1" thickBot="1">
      <c r="A34" s="21"/>
      <c r="B34" s="16"/>
      <c r="C34" s="24"/>
      <c r="D34" s="2"/>
      <c r="E34" s="2"/>
      <c r="F34" s="2"/>
      <c r="G34" s="18"/>
      <c r="H34" s="19"/>
      <c r="I34" s="42" t="s">
        <v>31</v>
      </c>
      <c r="J34" s="48"/>
      <c r="K34" s="48"/>
      <c r="L34" s="48"/>
      <c r="M34" s="49"/>
      <c r="N34" s="50">
        <v>800</v>
      </c>
      <c r="O34" s="16"/>
      <c r="P34" s="2"/>
      <c r="Q34" s="2"/>
      <c r="R34" s="2"/>
      <c r="S34" s="3"/>
      <c r="T34" s="19"/>
    </row>
    <row r="35" spans="1:20" ht="23.1" customHeight="1">
      <c r="A35" s="21"/>
      <c r="B35" s="16"/>
      <c r="C35" s="24"/>
      <c r="D35" s="2"/>
      <c r="E35" s="2"/>
      <c r="F35" s="2"/>
      <c r="G35" s="18"/>
      <c r="H35" s="19"/>
      <c r="I35" s="54" t="s">
        <v>36</v>
      </c>
      <c r="J35" s="2"/>
      <c r="K35" s="2"/>
      <c r="L35" s="2"/>
      <c r="M35" s="3"/>
      <c r="N35" s="19">
        <f>1239.34+930.75</f>
        <v>2170.09</v>
      </c>
      <c r="O35" s="16"/>
      <c r="P35" s="2"/>
      <c r="Q35" s="2"/>
      <c r="R35" s="2"/>
      <c r="S35" s="3"/>
      <c r="T35" s="19"/>
    </row>
    <row r="36" spans="1:20" ht="23.1" customHeight="1">
      <c r="A36" s="21"/>
      <c r="B36" s="16"/>
      <c r="C36" s="24"/>
      <c r="D36" s="2"/>
      <c r="E36" s="2"/>
      <c r="F36" s="2"/>
      <c r="G36" s="18"/>
      <c r="H36" s="19"/>
      <c r="I36" s="1" t="s">
        <v>55</v>
      </c>
      <c r="J36" s="2"/>
      <c r="K36" s="2"/>
      <c r="L36" s="2"/>
      <c r="M36" s="3"/>
      <c r="N36" s="19">
        <v>1815.58</v>
      </c>
      <c r="O36" s="16"/>
      <c r="P36" s="2"/>
      <c r="Q36" s="2"/>
      <c r="R36" s="2"/>
      <c r="S36" s="3"/>
      <c r="T36" s="19"/>
    </row>
    <row r="37" spans="1:20" ht="23.1" customHeight="1" thickBot="1">
      <c r="A37" s="21"/>
      <c r="B37" s="16"/>
      <c r="C37" s="2"/>
      <c r="D37" s="2"/>
      <c r="E37" s="17"/>
      <c r="F37" s="17"/>
      <c r="G37" s="18"/>
      <c r="H37" s="19"/>
      <c r="I37" s="1"/>
      <c r="J37" s="2"/>
      <c r="K37" s="2"/>
      <c r="L37" s="2"/>
      <c r="M37" s="3"/>
      <c r="N37" s="19"/>
      <c r="O37" s="1"/>
      <c r="P37" s="2"/>
      <c r="Q37" s="2"/>
      <c r="R37" s="2"/>
      <c r="S37" s="3"/>
      <c r="T37" s="19"/>
    </row>
    <row r="38" spans="1:20" ht="23.1" customHeight="1" thickBot="1">
      <c r="A38" s="26"/>
      <c r="B38" s="27"/>
      <c r="C38" s="28"/>
      <c r="D38" s="28"/>
      <c r="E38" s="28"/>
      <c r="F38" s="36"/>
      <c r="G38" s="27"/>
      <c r="H38" s="30">
        <f>SUM(H31:H37)</f>
        <v>10859.88</v>
      </c>
      <c r="I38" s="38"/>
      <c r="J38" s="39"/>
      <c r="K38" s="39"/>
      <c r="L38" s="39"/>
      <c r="M38" s="40"/>
      <c r="N38" s="30">
        <f>SUM(N31:N37)</f>
        <v>12272.97</v>
      </c>
      <c r="O38" s="38"/>
      <c r="P38" s="41"/>
      <c r="Q38" s="39"/>
      <c r="R38" s="39"/>
      <c r="S38" s="40"/>
      <c r="T38" s="30">
        <f>SUM(T31:T37)</f>
        <v>0</v>
      </c>
    </row>
    <row r="39" spans="1:20" ht="23.1" customHeight="1" thickBot="1">
      <c r="A39" s="75" t="str">
        <f>A27</f>
        <v>пр.Ленина д.13а</v>
      </c>
      <c r="B39" s="75"/>
      <c r="C39" s="75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  <row r="40" spans="1:20" s="8" customFormat="1" ht="23.1" customHeight="1" thickBot="1">
      <c r="A40" s="72" t="s">
        <v>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4"/>
    </row>
    <row r="41" spans="1:20" s="8" customFormat="1" ht="23.1" customHeight="1" thickBot="1">
      <c r="A41" s="9"/>
      <c r="B41" s="76" t="s">
        <v>23</v>
      </c>
      <c r="C41" s="77"/>
      <c r="D41" s="77"/>
      <c r="E41" s="77"/>
      <c r="F41" s="77"/>
      <c r="G41" s="77"/>
      <c r="H41" s="78"/>
      <c r="I41" s="79" t="s">
        <v>26</v>
      </c>
      <c r="J41" s="80"/>
      <c r="K41" s="80"/>
      <c r="L41" s="80"/>
      <c r="M41" s="80"/>
      <c r="N41" s="80"/>
      <c r="O41" s="83" t="s">
        <v>27</v>
      </c>
      <c r="P41" s="84"/>
      <c r="Q41" s="84"/>
      <c r="R41" s="84"/>
      <c r="S41" s="84"/>
      <c r="T41" s="85"/>
    </row>
    <row r="42" spans="1:20" s="8" customFormat="1" ht="23.1" customHeight="1" thickBot="1">
      <c r="A42" s="10" t="s">
        <v>1</v>
      </c>
      <c r="B42" s="81" t="s">
        <v>2</v>
      </c>
      <c r="C42" s="81"/>
      <c r="D42" s="81"/>
      <c r="E42" s="81"/>
      <c r="F42" s="81"/>
      <c r="G42" s="11" t="s">
        <v>3</v>
      </c>
      <c r="H42" s="12" t="s">
        <v>4</v>
      </c>
      <c r="I42" s="82" t="s">
        <v>2</v>
      </c>
      <c r="J42" s="82"/>
      <c r="K42" s="82"/>
      <c r="L42" s="82"/>
      <c r="M42" s="82"/>
      <c r="N42" s="13" t="s">
        <v>4</v>
      </c>
      <c r="O42" s="71" t="s">
        <v>2</v>
      </c>
      <c r="P42" s="71"/>
      <c r="Q42" s="71"/>
      <c r="R42" s="71"/>
      <c r="S42" s="71"/>
      <c r="T42" s="14" t="s">
        <v>4</v>
      </c>
    </row>
    <row r="43" spans="1:20" ht="23.1" customHeight="1">
      <c r="A43" s="15" t="s">
        <v>13</v>
      </c>
      <c r="B43" s="16" t="s">
        <v>62</v>
      </c>
      <c r="C43" s="2"/>
      <c r="D43" s="2"/>
      <c r="E43" s="17"/>
      <c r="F43" s="17"/>
      <c r="G43" s="18"/>
      <c r="H43" s="19">
        <f>118.46*10</f>
        <v>1184.5999999999999</v>
      </c>
      <c r="I43" s="42" t="s">
        <v>28</v>
      </c>
      <c r="J43" s="48"/>
      <c r="K43" s="48"/>
      <c r="L43" s="48"/>
      <c r="M43" s="49"/>
      <c r="N43" s="50">
        <v>6907.3</v>
      </c>
      <c r="O43" s="16"/>
      <c r="P43" s="2"/>
      <c r="Q43" s="2"/>
      <c r="R43" s="2"/>
      <c r="S43" s="3"/>
      <c r="T43" s="19"/>
    </row>
    <row r="44" spans="1:20" ht="23.1" customHeight="1">
      <c r="A44" s="21"/>
      <c r="B44" s="60"/>
      <c r="C44" s="61"/>
      <c r="D44" s="61"/>
      <c r="E44" s="61"/>
      <c r="F44" s="62"/>
      <c r="G44" s="18"/>
      <c r="H44" s="94"/>
      <c r="I44" s="42" t="s">
        <v>29</v>
      </c>
      <c r="J44" s="48"/>
      <c r="K44" s="48"/>
      <c r="L44" s="48"/>
      <c r="M44" s="49"/>
      <c r="N44" s="50">
        <v>460</v>
      </c>
      <c r="O44" s="1"/>
      <c r="P44" s="2"/>
      <c r="Q44" s="2"/>
      <c r="R44" s="2"/>
      <c r="S44" s="3"/>
      <c r="T44" s="19"/>
    </row>
    <row r="45" spans="1:20" ht="23.1" customHeight="1">
      <c r="A45" s="21"/>
      <c r="B45" s="68"/>
      <c r="C45" s="69"/>
      <c r="D45" s="69"/>
      <c r="E45" s="69"/>
      <c r="F45" s="70"/>
      <c r="G45" s="18"/>
      <c r="H45" s="94"/>
      <c r="I45" s="42" t="s">
        <v>30</v>
      </c>
      <c r="J45" s="48"/>
      <c r="K45" s="48"/>
      <c r="L45" s="48"/>
      <c r="M45" s="51"/>
      <c r="N45" s="50">
        <v>120</v>
      </c>
      <c r="O45" s="1"/>
      <c r="P45" s="2"/>
      <c r="Q45" s="2"/>
      <c r="R45" s="2"/>
      <c r="S45" s="3"/>
      <c r="T45" s="19"/>
    </row>
    <row r="46" spans="1:20" ht="23.1" customHeight="1" thickBot="1">
      <c r="A46" s="21"/>
      <c r="B46" s="16"/>
      <c r="C46" s="2"/>
      <c r="D46" s="2"/>
      <c r="E46" s="17"/>
      <c r="F46" s="17"/>
      <c r="G46" s="18"/>
      <c r="H46" s="19"/>
      <c r="I46" s="42" t="s">
        <v>31</v>
      </c>
      <c r="J46" s="48"/>
      <c r="K46" s="48"/>
      <c r="L46" s="48"/>
      <c r="M46" s="49"/>
      <c r="N46" s="50">
        <v>800</v>
      </c>
      <c r="O46" s="1"/>
      <c r="P46" s="2"/>
      <c r="Q46" s="2"/>
      <c r="R46" s="2"/>
      <c r="S46" s="3"/>
      <c r="T46" s="19"/>
    </row>
    <row r="47" spans="1:20" ht="23.1" customHeight="1">
      <c r="A47" s="21"/>
      <c r="B47" s="16"/>
      <c r="C47" s="2"/>
      <c r="D47" s="2"/>
      <c r="E47" s="17"/>
      <c r="F47" s="17"/>
      <c r="G47" s="18"/>
      <c r="H47" s="19"/>
      <c r="I47" s="54" t="s">
        <v>36</v>
      </c>
      <c r="J47" s="2"/>
      <c r="K47" s="2"/>
      <c r="L47" s="2"/>
      <c r="M47" s="3"/>
      <c r="N47" s="19">
        <f>930.75+1199.1*2+700.74+777.41+1697.47+547.39*2+930.75</f>
        <v>8530.0999999999985</v>
      </c>
      <c r="O47" s="1"/>
      <c r="P47" s="2"/>
      <c r="Q47" s="2"/>
      <c r="R47" s="2"/>
      <c r="S47" s="3"/>
      <c r="T47" s="19"/>
    </row>
    <row r="48" spans="1:20" ht="23.1" customHeight="1">
      <c r="A48" s="21"/>
      <c r="B48" s="16"/>
      <c r="C48" s="2"/>
      <c r="D48" s="2"/>
      <c r="E48" s="17"/>
      <c r="F48" s="17"/>
      <c r="G48" s="18"/>
      <c r="H48" s="19"/>
      <c r="I48" s="1" t="s">
        <v>45</v>
      </c>
      <c r="J48" s="2"/>
      <c r="K48" s="2"/>
      <c r="L48" s="2"/>
      <c r="M48" s="3"/>
      <c r="N48" s="19">
        <v>1815.58</v>
      </c>
      <c r="O48" s="1"/>
      <c r="P48" s="2"/>
      <c r="Q48" s="2"/>
      <c r="R48" s="2"/>
      <c r="S48" s="3"/>
      <c r="T48" s="19"/>
    </row>
    <row r="49" spans="1:20" ht="23.1" customHeight="1">
      <c r="A49" s="21"/>
      <c r="B49" s="16"/>
      <c r="C49" s="2"/>
      <c r="D49" s="2"/>
      <c r="E49" s="17"/>
      <c r="F49" s="17"/>
      <c r="G49" s="18"/>
      <c r="H49" s="19"/>
      <c r="I49" s="1"/>
      <c r="J49" s="2"/>
      <c r="K49" s="2"/>
      <c r="L49" s="2"/>
      <c r="M49" s="3"/>
      <c r="N49" s="19"/>
      <c r="O49" s="1"/>
      <c r="P49" s="2"/>
      <c r="Q49" s="2"/>
      <c r="R49" s="2"/>
      <c r="S49" s="3"/>
      <c r="T49" s="19"/>
    </row>
    <row r="50" spans="1:20" ht="23.1" customHeight="1" thickBot="1">
      <c r="A50" s="21"/>
      <c r="B50" s="16"/>
      <c r="C50" s="2"/>
      <c r="D50" s="2"/>
      <c r="E50" s="2"/>
      <c r="F50" s="2"/>
      <c r="G50" s="18"/>
      <c r="H50" s="19"/>
      <c r="I50" s="1"/>
      <c r="J50" s="2"/>
      <c r="K50" s="2"/>
      <c r="L50" s="2"/>
      <c r="M50" s="3"/>
      <c r="N50" s="19"/>
      <c r="O50" s="1"/>
      <c r="P50" s="2"/>
      <c r="Q50" s="2"/>
      <c r="R50" s="2"/>
      <c r="S50" s="3"/>
      <c r="T50" s="19"/>
    </row>
    <row r="51" spans="1:20" ht="23.1" customHeight="1" thickBot="1">
      <c r="A51" s="26"/>
      <c r="B51" s="27"/>
      <c r="C51" s="28"/>
      <c r="D51" s="28"/>
      <c r="E51" s="28"/>
      <c r="F51" s="36"/>
      <c r="G51" s="27"/>
      <c r="H51" s="30">
        <f>SUM(H43:H50)</f>
        <v>1184.5999999999999</v>
      </c>
      <c r="I51" s="38"/>
      <c r="J51" s="39"/>
      <c r="K51" s="39"/>
      <c r="L51" s="39"/>
      <c r="M51" s="40"/>
      <c r="N51" s="30">
        <f>SUM(N43:N50)</f>
        <v>18632.979999999996</v>
      </c>
      <c r="O51" s="38"/>
      <c r="P51" s="39"/>
      <c r="Q51" s="39"/>
      <c r="R51" s="39"/>
      <c r="S51" s="40"/>
      <c r="T51" s="30">
        <f>SUM(T43:T50)</f>
        <v>0</v>
      </c>
    </row>
    <row r="52" spans="1:20" ht="23.1" customHeight="1" thickBot="1">
      <c r="A52" s="75" t="str">
        <f>A39</f>
        <v>пр.Ленина д.13а</v>
      </c>
      <c r="B52" s="75"/>
      <c r="C52" s="75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</row>
    <row r="53" spans="1:20" s="8" customFormat="1" ht="23.1" customHeight="1" thickBot="1">
      <c r="A53" s="72" t="s">
        <v>0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4"/>
    </row>
    <row r="54" spans="1:20" s="8" customFormat="1" ht="23.1" customHeight="1" thickBot="1">
      <c r="A54" s="9"/>
      <c r="B54" s="76" t="s">
        <v>23</v>
      </c>
      <c r="C54" s="77"/>
      <c r="D54" s="77"/>
      <c r="E54" s="77"/>
      <c r="F54" s="77"/>
      <c r="G54" s="77"/>
      <c r="H54" s="78"/>
      <c r="I54" s="79" t="s">
        <v>26</v>
      </c>
      <c r="J54" s="80"/>
      <c r="K54" s="80"/>
      <c r="L54" s="80"/>
      <c r="M54" s="80"/>
      <c r="N54" s="80"/>
      <c r="O54" s="83" t="s">
        <v>27</v>
      </c>
      <c r="P54" s="84"/>
      <c r="Q54" s="84"/>
      <c r="R54" s="84"/>
      <c r="S54" s="84"/>
      <c r="T54" s="85"/>
    </row>
    <row r="55" spans="1:20" s="8" customFormat="1" ht="23.1" customHeight="1" thickBot="1">
      <c r="A55" s="10" t="s">
        <v>1</v>
      </c>
      <c r="B55" s="81" t="s">
        <v>2</v>
      </c>
      <c r="C55" s="81"/>
      <c r="D55" s="81"/>
      <c r="E55" s="81"/>
      <c r="F55" s="81"/>
      <c r="G55" s="11" t="s">
        <v>3</v>
      </c>
      <c r="H55" s="12" t="s">
        <v>4</v>
      </c>
      <c r="I55" s="82" t="s">
        <v>2</v>
      </c>
      <c r="J55" s="82"/>
      <c r="K55" s="82"/>
      <c r="L55" s="82"/>
      <c r="M55" s="82"/>
      <c r="N55" s="13" t="s">
        <v>4</v>
      </c>
      <c r="O55" s="71" t="s">
        <v>2</v>
      </c>
      <c r="P55" s="71"/>
      <c r="Q55" s="71"/>
      <c r="R55" s="71"/>
      <c r="S55" s="71"/>
      <c r="T55" s="14" t="s">
        <v>4</v>
      </c>
    </row>
    <row r="56" spans="1:20" ht="23.1" customHeight="1">
      <c r="A56" s="15" t="s">
        <v>14</v>
      </c>
      <c r="B56" s="16"/>
      <c r="C56" s="2"/>
      <c r="D56" s="2"/>
      <c r="E56" s="2"/>
      <c r="F56" s="2"/>
      <c r="G56" s="18"/>
      <c r="H56" s="19"/>
      <c r="I56" s="42" t="s">
        <v>28</v>
      </c>
      <c r="J56" s="48"/>
      <c r="K56" s="48"/>
      <c r="L56" s="48"/>
      <c r="M56" s="49"/>
      <c r="N56" s="50">
        <v>6907.3</v>
      </c>
      <c r="O56" s="1" t="s">
        <v>42</v>
      </c>
      <c r="P56" s="2"/>
      <c r="Q56" s="2"/>
      <c r="R56" s="2"/>
      <c r="S56" s="3"/>
      <c r="T56" s="19">
        <v>1029.1500000000001</v>
      </c>
    </row>
    <row r="57" spans="1:20" ht="23.1" customHeight="1">
      <c r="A57" s="15"/>
      <c r="B57" s="16"/>
      <c r="C57" s="2"/>
      <c r="D57" s="2"/>
      <c r="E57" s="2"/>
      <c r="F57" s="2"/>
      <c r="G57" s="18"/>
      <c r="H57" s="19"/>
      <c r="I57" s="42" t="s">
        <v>29</v>
      </c>
      <c r="J57" s="48"/>
      <c r="K57" s="48"/>
      <c r="L57" s="48"/>
      <c r="M57" s="49"/>
      <c r="N57" s="50">
        <v>460</v>
      </c>
      <c r="O57" s="1"/>
      <c r="P57" s="2"/>
      <c r="Q57" s="2"/>
      <c r="R57" s="2"/>
      <c r="S57" s="3"/>
      <c r="T57" s="19"/>
    </row>
    <row r="58" spans="1:20" ht="23.1" customHeight="1">
      <c r="A58" s="15"/>
      <c r="B58" s="16"/>
      <c r="C58" s="2"/>
      <c r="D58" s="2"/>
      <c r="E58" s="2"/>
      <c r="F58" s="2"/>
      <c r="G58" s="18"/>
      <c r="H58" s="19"/>
      <c r="I58" s="42" t="s">
        <v>30</v>
      </c>
      <c r="J58" s="48"/>
      <c r="K58" s="48"/>
      <c r="L58" s="48"/>
      <c r="M58" s="51"/>
      <c r="N58" s="50">
        <v>120</v>
      </c>
      <c r="O58" s="1"/>
      <c r="P58" s="2"/>
      <c r="Q58" s="2"/>
      <c r="R58" s="2"/>
      <c r="S58" s="3"/>
      <c r="T58" s="19"/>
    </row>
    <row r="59" spans="1:20" ht="23.1" customHeight="1" thickBot="1">
      <c r="A59" s="15"/>
      <c r="B59" s="16"/>
      <c r="C59" s="2"/>
      <c r="D59" s="2"/>
      <c r="E59" s="2"/>
      <c r="F59" s="2"/>
      <c r="G59" s="18"/>
      <c r="H59" s="19"/>
      <c r="I59" s="42" t="s">
        <v>31</v>
      </c>
      <c r="J59" s="48"/>
      <c r="K59" s="48"/>
      <c r="L59" s="48"/>
      <c r="M59" s="49"/>
      <c r="N59" s="50">
        <v>800</v>
      </c>
      <c r="O59" s="1"/>
      <c r="P59" s="2"/>
      <c r="Q59" s="2"/>
      <c r="R59" s="2"/>
      <c r="S59" s="3"/>
      <c r="T59" s="19"/>
    </row>
    <row r="60" spans="1:20" ht="23.1" customHeight="1" thickBot="1">
      <c r="A60" s="21"/>
      <c r="B60" s="16"/>
      <c r="C60" s="2"/>
      <c r="D60" s="2"/>
      <c r="E60" s="2"/>
      <c r="F60" s="2"/>
      <c r="G60" s="18"/>
      <c r="H60" s="19"/>
      <c r="I60" s="54" t="s">
        <v>36</v>
      </c>
      <c r="J60" s="2"/>
      <c r="K60" s="2"/>
      <c r="L60" s="2"/>
      <c r="M60" s="3"/>
      <c r="N60" s="19">
        <f>1199.1+1697.47</f>
        <v>2896.5699999999997</v>
      </c>
      <c r="O60" s="1"/>
      <c r="P60" s="2"/>
      <c r="Q60" s="2"/>
      <c r="R60" s="2"/>
      <c r="S60" s="3"/>
      <c r="T60" s="19"/>
    </row>
    <row r="61" spans="1:20" ht="23.1" customHeight="1" thickBot="1">
      <c r="A61" s="26"/>
      <c r="B61" s="27"/>
      <c r="C61" s="28"/>
      <c r="D61" s="28"/>
      <c r="E61" s="28"/>
      <c r="F61" s="36"/>
      <c r="G61" s="27"/>
      <c r="H61" s="30">
        <f>SUM(H56:H60)</f>
        <v>0</v>
      </c>
      <c r="I61" s="38"/>
      <c r="J61" s="39"/>
      <c r="K61" s="39"/>
      <c r="L61" s="39"/>
      <c r="M61" s="40"/>
      <c r="N61" s="30">
        <f>SUM(N56:N60)</f>
        <v>11183.869999999999</v>
      </c>
      <c r="O61" s="38"/>
      <c r="P61" s="39"/>
      <c r="Q61" s="39"/>
      <c r="R61" s="39"/>
      <c r="S61" s="40"/>
      <c r="T61" s="30">
        <f>SUM(T56:T60)</f>
        <v>1029.1500000000001</v>
      </c>
    </row>
    <row r="62" spans="1:20" ht="23.1" customHeight="1" thickBot="1">
      <c r="A62" s="75" t="str">
        <f>A52</f>
        <v>пр.Ленина д.13а</v>
      </c>
      <c r="B62" s="75"/>
      <c r="C62" s="75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</row>
    <row r="63" spans="1:20" s="8" customFormat="1" ht="23.1" customHeight="1" thickBot="1">
      <c r="A63" s="72" t="s">
        <v>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4"/>
    </row>
    <row r="64" spans="1:20" s="8" customFormat="1" ht="23.1" customHeight="1" thickBot="1">
      <c r="A64" s="9"/>
      <c r="B64" s="76" t="s">
        <v>23</v>
      </c>
      <c r="C64" s="77"/>
      <c r="D64" s="77"/>
      <c r="E64" s="77"/>
      <c r="F64" s="77"/>
      <c r="G64" s="77"/>
      <c r="H64" s="78"/>
      <c r="I64" s="79" t="s">
        <v>26</v>
      </c>
      <c r="J64" s="80"/>
      <c r="K64" s="80"/>
      <c r="L64" s="80"/>
      <c r="M64" s="80"/>
      <c r="N64" s="80"/>
      <c r="O64" s="83" t="s">
        <v>27</v>
      </c>
      <c r="P64" s="84"/>
      <c r="Q64" s="84"/>
      <c r="R64" s="84"/>
      <c r="S64" s="84"/>
      <c r="T64" s="85"/>
    </row>
    <row r="65" spans="1:20" s="8" customFormat="1" ht="23.1" customHeight="1" thickBot="1">
      <c r="A65" s="10" t="s">
        <v>1</v>
      </c>
      <c r="B65" s="81" t="s">
        <v>2</v>
      </c>
      <c r="C65" s="81"/>
      <c r="D65" s="81"/>
      <c r="E65" s="81"/>
      <c r="F65" s="81"/>
      <c r="G65" s="11" t="s">
        <v>3</v>
      </c>
      <c r="H65" s="12" t="s">
        <v>4</v>
      </c>
      <c r="I65" s="82" t="s">
        <v>2</v>
      </c>
      <c r="J65" s="82"/>
      <c r="K65" s="82"/>
      <c r="L65" s="82"/>
      <c r="M65" s="82"/>
      <c r="N65" s="13" t="s">
        <v>4</v>
      </c>
      <c r="O65" s="71" t="s">
        <v>2</v>
      </c>
      <c r="P65" s="71"/>
      <c r="Q65" s="71"/>
      <c r="R65" s="71"/>
      <c r="S65" s="71"/>
      <c r="T65" s="14" t="s">
        <v>4</v>
      </c>
    </row>
    <row r="66" spans="1:20" ht="23.1" customHeight="1">
      <c r="A66" s="15" t="s">
        <v>15</v>
      </c>
      <c r="B66" s="16" t="s">
        <v>43</v>
      </c>
      <c r="C66" s="2"/>
      <c r="D66" s="2"/>
      <c r="E66" s="2"/>
      <c r="F66" s="2"/>
      <c r="G66" s="18"/>
      <c r="H66" s="23">
        <v>7234.55</v>
      </c>
      <c r="I66" s="42" t="s">
        <v>28</v>
      </c>
      <c r="J66" s="48"/>
      <c r="K66" s="48"/>
      <c r="L66" s="48"/>
      <c r="M66" s="49"/>
      <c r="N66" s="50">
        <v>6907.3</v>
      </c>
      <c r="O66" s="1" t="s">
        <v>42</v>
      </c>
      <c r="P66" s="2"/>
      <c r="Q66" s="2"/>
      <c r="R66" s="2"/>
      <c r="S66" s="3"/>
      <c r="T66" s="19">
        <f>768.1</f>
        <v>768.1</v>
      </c>
    </row>
    <row r="67" spans="1:20" ht="23.1" customHeight="1">
      <c r="A67" s="21"/>
      <c r="B67" s="16" t="s">
        <v>49</v>
      </c>
      <c r="C67" s="2"/>
      <c r="D67" s="2"/>
      <c r="E67" s="17"/>
      <c r="F67" s="17"/>
      <c r="G67" s="18"/>
      <c r="H67" s="19">
        <v>4624.6400000000003</v>
      </c>
      <c r="I67" s="42" t="s">
        <v>29</v>
      </c>
      <c r="J67" s="48"/>
      <c r="K67" s="48"/>
      <c r="L67" s="48"/>
      <c r="M67" s="49"/>
      <c r="N67" s="50">
        <v>460</v>
      </c>
      <c r="O67" s="1"/>
      <c r="P67" s="2"/>
      <c r="Q67" s="2"/>
      <c r="R67" s="2"/>
      <c r="S67" s="3"/>
      <c r="T67" s="19"/>
    </row>
    <row r="68" spans="1:20" ht="23.1" customHeight="1" thickBot="1">
      <c r="A68" s="21"/>
      <c r="B68" s="16" t="s">
        <v>39</v>
      </c>
      <c r="C68" s="2"/>
      <c r="D68" s="2"/>
      <c r="E68" s="17"/>
      <c r="F68" s="17"/>
      <c r="G68" s="18"/>
      <c r="H68" s="19">
        <v>883.32</v>
      </c>
      <c r="I68" s="42" t="s">
        <v>30</v>
      </c>
      <c r="J68" s="48"/>
      <c r="K68" s="48"/>
      <c r="L68" s="48"/>
      <c r="M68" s="51"/>
      <c r="N68" s="50">
        <v>120</v>
      </c>
      <c r="O68" s="1"/>
      <c r="P68" s="2"/>
      <c r="Q68" s="2"/>
      <c r="R68" s="2"/>
      <c r="S68" s="3"/>
      <c r="T68" s="19"/>
    </row>
    <row r="69" spans="1:20" ht="23.1" customHeight="1">
      <c r="A69" s="21"/>
      <c r="B69" s="16" t="s">
        <v>62</v>
      </c>
      <c r="C69" s="2"/>
      <c r="D69" s="2"/>
      <c r="E69" s="17"/>
      <c r="F69" s="17"/>
      <c r="G69" s="18"/>
      <c r="H69" s="19">
        <f>118.46*10</f>
        <v>1184.5999999999999</v>
      </c>
      <c r="I69" s="54" t="s">
        <v>36</v>
      </c>
      <c r="J69" s="2"/>
      <c r="K69" s="2"/>
      <c r="L69" s="2"/>
      <c r="M69" s="3"/>
      <c r="N69" s="19">
        <f>700.74+1697.47+624.06+1199.1+930.72*2</f>
        <v>6082.8099999999995</v>
      </c>
      <c r="O69" s="1"/>
      <c r="P69" s="2"/>
      <c r="Q69" s="2"/>
      <c r="R69" s="2"/>
      <c r="S69" s="3"/>
      <c r="T69" s="19"/>
    </row>
    <row r="70" spans="1:20" ht="23.1" customHeight="1">
      <c r="A70" s="21"/>
      <c r="B70" s="16"/>
      <c r="C70" s="2"/>
      <c r="D70" s="2"/>
      <c r="E70" s="17"/>
      <c r="F70" s="17"/>
      <c r="G70" s="18"/>
      <c r="H70" s="19"/>
      <c r="I70" s="1"/>
      <c r="J70" s="2"/>
      <c r="K70" s="2"/>
      <c r="L70" s="2"/>
      <c r="M70" s="3"/>
      <c r="N70" s="19"/>
      <c r="O70" s="1"/>
      <c r="P70" s="2"/>
      <c r="Q70" s="2"/>
      <c r="R70" s="2"/>
      <c r="S70" s="3"/>
      <c r="T70" s="19"/>
    </row>
    <row r="71" spans="1:20" ht="23.1" customHeight="1" thickBot="1">
      <c r="A71" s="21"/>
      <c r="B71" s="16"/>
      <c r="C71" s="24"/>
      <c r="D71" s="2"/>
      <c r="E71" s="2"/>
      <c r="F71" s="2"/>
      <c r="G71" s="18"/>
      <c r="H71" s="19"/>
      <c r="I71" s="1"/>
      <c r="J71" s="2"/>
      <c r="K71" s="2"/>
      <c r="L71" s="2"/>
      <c r="M71" s="3"/>
      <c r="N71" s="19"/>
      <c r="O71" s="1"/>
      <c r="P71" s="24"/>
      <c r="Q71" s="2"/>
      <c r="R71" s="2"/>
      <c r="S71" s="3"/>
      <c r="T71" s="19"/>
    </row>
    <row r="72" spans="1:20" ht="23.1" customHeight="1" thickBot="1">
      <c r="A72" s="26"/>
      <c r="B72" s="27"/>
      <c r="C72" s="28"/>
      <c r="D72" s="28"/>
      <c r="E72" s="28"/>
      <c r="F72" s="36"/>
      <c r="G72" s="27"/>
      <c r="H72" s="30">
        <f>SUM(H66:H71)</f>
        <v>13927.11</v>
      </c>
      <c r="I72" s="38"/>
      <c r="J72" s="39"/>
      <c r="K72" s="39"/>
      <c r="L72" s="39"/>
      <c r="M72" s="40"/>
      <c r="N72" s="30">
        <f>SUM(N66:N71)</f>
        <v>13570.11</v>
      </c>
      <c r="O72" s="38"/>
      <c r="P72" s="39"/>
      <c r="Q72" s="39"/>
      <c r="R72" s="39"/>
      <c r="S72" s="40"/>
      <c r="T72" s="30">
        <f>SUM(T66:T71)</f>
        <v>768.1</v>
      </c>
    </row>
    <row r="73" spans="1:20" ht="23.1" customHeight="1" thickBot="1">
      <c r="A73" s="75" t="str">
        <f>A62</f>
        <v>пр.Ленина д.13а</v>
      </c>
      <c r="B73" s="75"/>
      <c r="C73" s="75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</row>
    <row r="74" spans="1:20" s="8" customFormat="1" ht="23.1" customHeight="1" thickBot="1">
      <c r="A74" s="72" t="s">
        <v>0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4"/>
    </row>
    <row r="75" spans="1:20" s="8" customFormat="1" ht="23.1" customHeight="1" thickBot="1">
      <c r="A75" s="9"/>
      <c r="B75" s="76" t="s">
        <v>23</v>
      </c>
      <c r="C75" s="77"/>
      <c r="D75" s="77"/>
      <c r="E75" s="77"/>
      <c r="F75" s="77"/>
      <c r="G75" s="77"/>
      <c r="H75" s="78"/>
      <c r="I75" s="79" t="s">
        <v>26</v>
      </c>
      <c r="J75" s="80"/>
      <c r="K75" s="80"/>
      <c r="L75" s="80"/>
      <c r="M75" s="80"/>
      <c r="N75" s="80"/>
      <c r="O75" s="83" t="s">
        <v>27</v>
      </c>
      <c r="P75" s="84"/>
      <c r="Q75" s="84"/>
      <c r="R75" s="84"/>
      <c r="S75" s="84"/>
      <c r="T75" s="85"/>
    </row>
    <row r="76" spans="1:20" s="8" customFormat="1" ht="23.1" customHeight="1" thickBot="1">
      <c r="A76" s="10" t="s">
        <v>1</v>
      </c>
      <c r="B76" s="81" t="s">
        <v>2</v>
      </c>
      <c r="C76" s="81"/>
      <c r="D76" s="81"/>
      <c r="E76" s="81"/>
      <c r="F76" s="81"/>
      <c r="G76" s="11" t="s">
        <v>3</v>
      </c>
      <c r="H76" s="12" t="s">
        <v>4</v>
      </c>
      <c r="I76" s="82" t="s">
        <v>2</v>
      </c>
      <c r="J76" s="82"/>
      <c r="K76" s="82"/>
      <c r="L76" s="82"/>
      <c r="M76" s="82"/>
      <c r="N76" s="13" t="s">
        <v>4</v>
      </c>
      <c r="O76" s="71" t="s">
        <v>2</v>
      </c>
      <c r="P76" s="71"/>
      <c r="Q76" s="71"/>
      <c r="R76" s="71"/>
      <c r="S76" s="71"/>
      <c r="T76" s="14" t="s">
        <v>4</v>
      </c>
    </row>
    <row r="77" spans="1:20" ht="23.1" customHeight="1">
      <c r="A77" s="15" t="s">
        <v>16</v>
      </c>
      <c r="B77" s="16" t="s">
        <v>50</v>
      </c>
      <c r="C77" s="2"/>
      <c r="D77" s="2"/>
      <c r="E77" s="2"/>
      <c r="F77" s="2"/>
      <c r="G77" s="18"/>
      <c r="H77" s="19">
        <v>4548.83</v>
      </c>
      <c r="I77" s="42" t="s">
        <v>28</v>
      </c>
      <c r="J77" s="48"/>
      <c r="K77" s="48"/>
      <c r="L77" s="48"/>
      <c r="M77" s="49"/>
      <c r="N77" s="50">
        <v>6907.3</v>
      </c>
      <c r="O77" s="1" t="s">
        <v>42</v>
      </c>
      <c r="P77" s="2"/>
      <c r="Q77" s="2"/>
      <c r="R77" s="2"/>
      <c r="S77" s="3"/>
      <c r="T77" s="19">
        <f>1889.15+1697.47+1228.58</f>
        <v>4815.2</v>
      </c>
    </row>
    <row r="78" spans="1:20" ht="23.1" customHeight="1">
      <c r="A78" s="15"/>
      <c r="B78" s="16" t="s">
        <v>39</v>
      </c>
      <c r="C78" s="2"/>
      <c r="D78" s="2"/>
      <c r="E78" s="2"/>
      <c r="F78" s="2"/>
      <c r="G78" s="18"/>
      <c r="H78" s="19">
        <v>1137.8499999999999</v>
      </c>
      <c r="I78" s="42" t="s">
        <v>29</v>
      </c>
      <c r="J78" s="48"/>
      <c r="K78" s="48"/>
      <c r="L78" s="48"/>
      <c r="M78" s="49"/>
      <c r="N78" s="50">
        <v>460</v>
      </c>
      <c r="O78" s="1"/>
      <c r="P78" s="2"/>
      <c r="Q78" s="2"/>
      <c r="R78" s="2"/>
      <c r="S78" s="3"/>
      <c r="T78" s="19"/>
    </row>
    <row r="79" spans="1:20" ht="23.1" customHeight="1">
      <c r="A79" s="15"/>
      <c r="B79" s="16" t="s">
        <v>51</v>
      </c>
      <c r="C79" s="2"/>
      <c r="D79" s="2"/>
      <c r="E79" s="2"/>
      <c r="F79" s="2"/>
      <c r="G79" s="18"/>
      <c r="H79" s="19">
        <v>3555.18</v>
      </c>
      <c r="I79" s="42" t="s">
        <v>30</v>
      </c>
      <c r="J79" s="48"/>
      <c r="K79" s="48"/>
      <c r="L79" s="48"/>
      <c r="M79" s="51"/>
      <c r="N79" s="50">
        <v>120</v>
      </c>
      <c r="O79" s="1"/>
      <c r="P79" s="2"/>
      <c r="Q79" s="2"/>
      <c r="R79" s="2"/>
      <c r="S79" s="3"/>
      <c r="T79" s="19"/>
    </row>
    <row r="80" spans="1:20" ht="23.1" customHeight="1">
      <c r="A80" s="15"/>
      <c r="B80" s="16"/>
      <c r="C80" s="2"/>
      <c r="D80" s="2"/>
      <c r="E80" s="2"/>
      <c r="F80" s="2"/>
      <c r="G80" s="18"/>
      <c r="H80" s="19"/>
      <c r="I80" s="1" t="s">
        <v>44</v>
      </c>
      <c r="J80" s="2"/>
      <c r="K80" s="2"/>
      <c r="L80" s="2"/>
      <c r="M80" s="3"/>
      <c r="N80" s="20">
        <v>1212.48</v>
      </c>
      <c r="O80" s="1"/>
      <c r="P80" s="2"/>
      <c r="Q80" s="2"/>
      <c r="R80" s="2"/>
      <c r="S80" s="3"/>
      <c r="T80" s="19"/>
    </row>
    <row r="81" spans="1:20" ht="23.1" customHeight="1" thickBot="1">
      <c r="A81" s="21"/>
      <c r="B81" s="16"/>
      <c r="C81" s="2"/>
      <c r="D81" s="2"/>
      <c r="E81" s="2"/>
      <c r="F81" s="2"/>
      <c r="G81" s="18"/>
      <c r="H81" s="19"/>
      <c r="I81" s="1"/>
      <c r="J81" s="2"/>
      <c r="K81" s="2"/>
      <c r="L81" s="2"/>
      <c r="M81" s="3"/>
      <c r="N81" s="19"/>
      <c r="O81" s="1"/>
      <c r="P81" s="2"/>
      <c r="Q81" s="2"/>
      <c r="R81" s="2"/>
      <c r="S81" s="3"/>
      <c r="T81" s="19"/>
    </row>
    <row r="82" spans="1:20" ht="23.1" customHeight="1" thickBot="1">
      <c r="A82" s="26"/>
      <c r="B82" s="27"/>
      <c r="C82" s="28"/>
      <c r="D82" s="28"/>
      <c r="E82" s="28"/>
      <c r="F82" s="36"/>
      <c r="G82" s="27"/>
      <c r="H82" s="30">
        <f>SUM(H77:H81)</f>
        <v>9241.86</v>
      </c>
      <c r="I82" s="38"/>
      <c r="J82" s="39"/>
      <c r="K82" s="39"/>
      <c r="L82" s="39"/>
      <c r="M82" s="40"/>
      <c r="N82" s="30">
        <f>SUM(N77:N81)</f>
        <v>8699.7800000000007</v>
      </c>
      <c r="O82" s="38"/>
      <c r="P82" s="39"/>
      <c r="Q82" s="39"/>
      <c r="R82" s="39"/>
      <c r="S82" s="40"/>
      <c r="T82" s="30">
        <f>SUM(T77:T81)</f>
        <v>4815.2</v>
      </c>
    </row>
    <row r="83" spans="1:20" ht="23.1" customHeight="1" thickBot="1">
      <c r="A83" s="75" t="str">
        <f>A73</f>
        <v>пр.Ленина д.13а</v>
      </c>
      <c r="B83" s="75"/>
      <c r="C83" s="75"/>
      <c r="D83" s="5"/>
      <c r="E83" s="5"/>
      <c r="F83" s="5"/>
      <c r="G83" s="5"/>
      <c r="H83" s="5"/>
      <c r="I83" s="6"/>
      <c r="J83" s="6"/>
      <c r="K83" s="6"/>
      <c r="L83" s="6"/>
      <c r="M83" s="6"/>
      <c r="N83" s="6"/>
    </row>
    <row r="84" spans="1:20" s="8" customFormat="1" ht="23.1" customHeight="1" thickBot="1">
      <c r="A84" s="72" t="s">
        <v>0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20" s="8" customFormat="1" ht="23.1" customHeight="1" thickBot="1">
      <c r="A85" s="9"/>
      <c r="B85" s="76" t="s">
        <v>23</v>
      </c>
      <c r="C85" s="77"/>
      <c r="D85" s="77"/>
      <c r="E85" s="77"/>
      <c r="F85" s="77"/>
      <c r="G85" s="77"/>
      <c r="H85" s="78"/>
      <c r="I85" s="79" t="s">
        <v>26</v>
      </c>
      <c r="J85" s="80"/>
      <c r="K85" s="80"/>
      <c r="L85" s="80"/>
      <c r="M85" s="80"/>
      <c r="N85" s="80"/>
      <c r="O85" s="83" t="s">
        <v>27</v>
      </c>
      <c r="P85" s="84"/>
      <c r="Q85" s="84"/>
      <c r="R85" s="84"/>
      <c r="S85" s="84"/>
      <c r="T85" s="85"/>
    </row>
    <row r="86" spans="1:20" s="8" customFormat="1" ht="23.1" customHeight="1" thickBot="1">
      <c r="A86" s="10" t="s">
        <v>1</v>
      </c>
      <c r="B86" s="81" t="s">
        <v>2</v>
      </c>
      <c r="C86" s="81"/>
      <c r="D86" s="81"/>
      <c r="E86" s="81"/>
      <c r="F86" s="81"/>
      <c r="G86" s="11" t="s">
        <v>3</v>
      </c>
      <c r="H86" s="12" t="s">
        <v>4</v>
      </c>
      <c r="I86" s="82" t="s">
        <v>2</v>
      </c>
      <c r="J86" s="82"/>
      <c r="K86" s="82"/>
      <c r="L86" s="82"/>
      <c r="M86" s="82"/>
      <c r="N86" s="13" t="s">
        <v>4</v>
      </c>
      <c r="O86" s="71" t="s">
        <v>2</v>
      </c>
      <c r="P86" s="71"/>
      <c r="Q86" s="71"/>
      <c r="R86" s="71"/>
      <c r="S86" s="71"/>
      <c r="T86" s="14" t="s">
        <v>4</v>
      </c>
    </row>
    <row r="87" spans="1:20" ht="23.1" customHeight="1">
      <c r="A87" s="15" t="s">
        <v>17</v>
      </c>
      <c r="B87" s="16" t="s">
        <v>47</v>
      </c>
      <c r="C87" s="2"/>
      <c r="D87" s="2"/>
      <c r="E87" s="2"/>
      <c r="F87" s="2"/>
      <c r="G87" s="18"/>
      <c r="H87" s="19">
        <v>139200</v>
      </c>
      <c r="I87" s="42" t="s">
        <v>28</v>
      </c>
      <c r="J87" s="48"/>
      <c r="K87" s="48"/>
      <c r="L87" s="48"/>
      <c r="M87" s="49"/>
      <c r="N87" s="50">
        <v>6907.3</v>
      </c>
      <c r="O87" s="1" t="s">
        <v>46</v>
      </c>
      <c r="P87" s="2"/>
      <c r="Q87" s="2"/>
      <c r="R87" s="2"/>
      <c r="S87" s="3"/>
      <c r="T87" s="19">
        <v>547.39</v>
      </c>
    </row>
    <row r="88" spans="1:20" ht="23.1" customHeight="1">
      <c r="A88" s="21"/>
      <c r="B88" s="16" t="s">
        <v>48</v>
      </c>
      <c r="C88" s="2"/>
      <c r="D88" s="2"/>
      <c r="E88" s="17"/>
      <c r="F88" s="17"/>
      <c r="G88" s="18"/>
      <c r="H88" s="19">
        <v>322.68</v>
      </c>
      <c r="I88" s="42" t="s">
        <v>29</v>
      </c>
      <c r="J88" s="48"/>
      <c r="K88" s="48"/>
      <c r="L88" s="48"/>
      <c r="M88" s="49"/>
      <c r="N88" s="50">
        <v>460</v>
      </c>
      <c r="O88" s="1"/>
      <c r="P88" s="2"/>
      <c r="Q88" s="2"/>
      <c r="R88" s="2"/>
      <c r="S88" s="3"/>
      <c r="T88" s="19"/>
    </row>
    <row r="89" spans="1:20" ht="23.1" customHeight="1">
      <c r="A89" s="21"/>
      <c r="B89" s="16"/>
      <c r="C89" s="2"/>
      <c r="D89" s="2"/>
      <c r="E89" s="17"/>
      <c r="F89" s="17"/>
      <c r="G89" s="18"/>
      <c r="H89" s="19"/>
      <c r="I89" s="42" t="s">
        <v>30</v>
      </c>
      <c r="J89" s="48"/>
      <c r="K89" s="48"/>
      <c r="L89" s="48"/>
      <c r="M89" s="51"/>
      <c r="N89" s="50">
        <v>120</v>
      </c>
      <c r="O89" s="1"/>
      <c r="P89" s="2"/>
      <c r="Q89" s="2"/>
      <c r="R89" s="2"/>
      <c r="S89" s="3"/>
      <c r="T89" s="19"/>
    </row>
    <row r="90" spans="1:20" ht="23.1" customHeight="1">
      <c r="A90" s="21"/>
      <c r="B90" s="16"/>
      <c r="C90" s="2"/>
      <c r="D90" s="2"/>
      <c r="E90" s="17"/>
      <c r="F90" s="17"/>
      <c r="G90" s="18"/>
      <c r="H90" s="19"/>
      <c r="I90" s="1" t="s">
        <v>44</v>
      </c>
      <c r="J90" s="2"/>
      <c r="K90" s="2"/>
      <c r="L90" s="2"/>
      <c r="M90" s="3"/>
      <c r="N90" s="19">
        <v>1222.1199999999999</v>
      </c>
      <c r="O90" s="1"/>
      <c r="P90" s="2"/>
      <c r="Q90" s="2"/>
      <c r="R90" s="2"/>
      <c r="S90" s="3"/>
      <c r="T90" s="19"/>
    </row>
    <row r="91" spans="1:20" ht="23.1" customHeight="1">
      <c r="A91" s="21"/>
      <c r="B91" s="16"/>
      <c r="C91" s="2"/>
      <c r="D91" s="2"/>
      <c r="E91" s="17"/>
      <c r="F91" s="17"/>
      <c r="G91" s="18"/>
      <c r="H91" s="19"/>
      <c r="I91" s="1" t="s">
        <v>45</v>
      </c>
      <c r="J91" s="2"/>
      <c r="K91" s="2"/>
      <c r="L91" s="2"/>
      <c r="M91" s="3"/>
      <c r="N91" s="19">
        <v>4763.96</v>
      </c>
      <c r="O91" s="1"/>
      <c r="P91" s="2"/>
      <c r="Q91" s="2"/>
      <c r="R91" s="2"/>
      <c r="S91" s="3"/>
      <c r="T91" s="19"/>
    </row>
    <row r="92" spans="1:20" ht="23.1" customHeight="1" thickBot="1">
      <c r="A92" s="21"/>
      <c r="B92" s="16"/>
      <c r="C92" s="2"/>
      <c r="D92" s="2"/>
      <c r="E92" s="2"/>
      <c r="F92" s="2"/>
      <c r="G92" s="18"/>
      <c r="H92" s="19"/>
      <c r="I92" s="1" t="s">
        <v>36</v>
      </c>
      <c r="J92" s="2"/>
      <c r="K92" s="2"/>
      <c r="L92" s="2"/>
      <c r="M92" s="3"/>
      <c r="N92" s="19">
        <v>1930.75</v>
      </c>
      <c r="O92" s="1"/>
      <c r="P92" s="2"/>
      <c r="Q92" s="2"/>
      <c r="R92" s="2"/>
      <c r="S92" s="3"/>
      <c r="T92" s="19"/>
    </row>
    <row r="93" spans="1:20" ht="23.1" customHeight="1" thickBot="1">
      <c r="A93" s="26"/>
      <c r="B93" s="27"/>
      <c r="C93" s="28"/>
      <c r="D93" s="28"/>
      <c r="E93" s="28"/>
      <c r="F93" s="36"/>
      <c r="G93" s="27"/>
      <c r="H93" s="30">
        <f>SUM(H87:H92)</f>
        <v>139522.68</v>
      </c>
      <c r="I93" s="38"/>
      <c r="J93" s="39"/>
      <c r="K93" s="39"/>
      <c r="L93" s="39"/>
      <c r="M93" s="40"/>
      <c r="N93" s="30">
        <f>SUM(N87:N92)</f>
        <v>15404.130000000001</v>
      </c>
      <c r="O93" s="38"/>
      <c r="P93" s="39"/>
      <c r="Q93" s="39"/>
      <c r="R93" s="39"/>
      <c r="S93" s="40"/>
      <c r="T93" s="30">
        <f>SUM(T87:T92)</f>
        <v>547.39</v>
      </c>
    </row>
    <row r="94" spans="1:20" ht="23.1" customHeight="1" thickBot="1">
      <c r="A94" s="75" t="str">
        <f>A83</f>
        <v>пр.Ленина д.13а</v>
      </c>
      <c r="B94" s="75"/>
      <c r="C94" s="75"/>
      <c r="D94" s="5"/>
      <c r="E94" s="5"/>
      <c r="F94" s="5"/>
      <c r="G94" s="5"/>
      <c r="H94" s="5"/>
      <c r="I94" s="6"/>
      <c r="J94" s="6"/>
      <c r="K94" s="6"/>
      <c r="L94" s="6"/>
      <c r="M94" s="6"/>
      <c r="N94" s="6"/>
    </row>
    <row r="95" spans="1:20" s="8" customFormat="1" ht="23.1" customHeight="1" thickBot="1">
      <c r="A95" s="72" t="s">
        <v>0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4"/>
    </row>
    <row r="96" spans="1:20" s="8" customFormat="1" ht="23.1" customHeight="1" thickBot="1">
      <c r="A96" s="9"/>
      <c r="B96" s="76" t="s">
        <v>23</v>
      </c>
      <c r="C96" s="77"/>
      <c r="D96" s="77"/>
      <c r="E96" s="77"/>
      <c r="F96" s="77"/>
      <c r="G96" s="77"/>
      <c r="H96" s="78"/>
      <c r="I96" s="79" t="s">
        <v>26</v>
      </c>
      <c r="J96" s="80"/>
      <c r="K96" s="80"/>
      <c r="L96" s="80"/>
      <c r="M96" s="80"/>
      <c r="N96" s="80"/>
      <c r="O96" s="83" t="s">
        <v>27</v>
      </c>
      <c r="P96" s="84"/>
      <c r="Q96" s="84"/>
      <c r="R96" s="84"/>
      <c r="S96" s="84"/>
      <c r="T96" s="85"/>
    </row>
    <row r="97" spans="1:20" s="8" customFormat="1" ht="23.1" customHeight="1" thickBot="1">
      <c r="A97" s="10" t="s">
        <v>1</v>
      </c>
      <c r="B97" s="81" t="s">
        <v>2</v>
      </c>
      <c r="C97" s="81"/>
      <c r="D97" s="81"/>
      <c r="E97" s="81"/>
      <c r="F97" s="81"/>
      <c r="G97" s="11" t="s">
        <v>3</v>
      </c>
      <c r="H97" s="12" t="s">
        <v>4</v>
      </c>
      <c r="I97" s="82" t="s">
        <v>2</v>
      </c>
      <c r="J97" s="82"/>
      <c r="K97" s="82"/>
      <c r="L97" s="82"/>
      <c r="M97" s="82"/>
      <c r="N97" s="13" t="s">
        <v>4</v>
      </c>
      <c r="O97" s="71" t="s">
        <v>2</v>
      </c>
      <c r="P97" s="71"/>
      <c r="Q97" s="71"/>
      <c r="R97" s="71"/>
      <c r="S97" s="71"/>
      <c r="T97" s="14" t="s">
        <v>4</v>
      </c>
    </row>
    <row r="98" spans="1:20" ht="23.1" customHeight="1">
      <c r="A98" s="15" t="s">
        <v>18</v>
      </c>
      <c r="B98" s="16" t="s">
        <v>52</v>
      </c>
      <c r="C98" s="2"/>
      <c r="D98" s="2"/>
      <c r="E98" s="2"/>
      <c r="F98" s="2"/>
      <c r="G98" s="18"/>
      <c r="H98" s="19">
        <v>26659.54</v>
      </c>
      <c r="I98" s="42" t="s">
        <v>28</v>
      </c>
      <c r="J98" s="48"/>
      <c r="K98" s="48"/>
      <c r="L98" s="48"/>
      <c r="M98" s="49"/>
      <c r="N98" s="50">
        <v>6907.3</v>
      </c>
      <c r="O98" s="1"/>
      <c r="P98" s="2"/>
      <c r="Q98" s="2"/>
      <c r="R98" s="2"/>
      <c r="S98" s="3"/>
      <c r="T98" s="19"/>
    </row>
    <row r="99" spans="1:20" ht="23.1" customHeight="1">
      <c r="A99" s="15"/>
      <c r="B99" s="16" t="s">
        <v>39</v>
      </c>
      <c r="C99" s="2"/>
      <c r="D99" s="2"/>
      <c r="E99" s="2"/>
      <c r="F99" s="2"/>
      <c r="G99" s="18"/>
      <c r="H99" s="19">
        <v>1264.3499999999999</v>
      </c>
      <c r="I99" s="42" t="s">
        <v>29</v>
      </c>
      <c r="J99" s="48"/>
      <c r="K99" s="48"/>
      <c r="L99" s="48"/>
      <c r="M99" s="49"/>
      <c r="N99" s="50">
        <v>460</v>
      </c>
      <c r="O99" s="1"/>
      <c r="P99" s="2"/>
      <c r="Q99" s="2"/>
      <c r="R99" s="2"/>
      <c r="S99" s="3"/>
      <c r="T99" s="19"/>
    </row>
    <row r="100" spans="1:20" ht="23.1" customHeight="1">
      <c r="A100" s="15"/>
      <c r="B100" s="16" t="s">
        <v>48</v>
      </c>
      <c r="C100" s="2"/>
      <c r="D100" s="2"/>
      <c r="E100" s="2"/>
      <c r="F100" s="2"/>
      <c r="G100" s="18"/>
      <c r="H100" s="19">
        <v>259.31</v>
      </c>
      <c r="I100" s="42" t="s">
        <v>30</v>
      </c>
      <c r="J100" s="48"/>
      <c r="K100" s="48"/>
      <c r="L100" s="48"/>
      <c r="M100" s="51"/>
      <c r="N100" s="50">
        <v>120</v>
      </c>
      <c r="O100" s="1"/>
      <c r="P100" s="2"/>
      <c r="Q100" s="2"/>
      <c r="R100" s="2"/>
      <c r="S100" s="3"/>
      <c r="T100" s="19"/>
    </row>
    <row r="101" spans="1:20" ht="23.1" customHeight="1">
      <c r="A101" s="15"/>
      <c r="B101" s="16" t="s">
        <v>62</v>
      </c>
      <c r="C101" s="2"/>
      <c r="D101" s="2"/>
      <c r="E101" s="17"/>
      <c r="F101" s="17"/>
      <c r="G101" s="18"/>
      <c r="H101" s="19">
        <f>118.46*10</f>
        <v>1184.5999999999999</v>
      </c>
      <c r="I101" s="1" t="s">
        <v>53</v>
      </c>
      <c r="J101" s="2"/>
      <c r="K101" s="2"/>
      <c r="L101" s="2"/>
      <c r="M101" s="3"/>
      <c r="N101" s="20">
        <f>722.79+2*722.79</f>
        <v>2168.37</v>
      </c>
      <c r="O101" s="1"/>
      <c r="P101" s="2"/>
      <c r="Q101" s="2"/>
      <c r="R101" s="2"/>
      <c r="S101" s="3"/>
      <c r="T101" s="19"/>
    </row>
    <row r="102" spans="1:20" ht="23.1" customHeight="1">
      <c r="A102" s="21"/>
      <c r="B102" s="16"/>
      <c r="C102" s="2"/>
      <c r="D102" s="2"/>
      <c r="E102" s="17"/>
      <c r="F102" s="17"/>
      <c r="G102" s="18"/>
      <c r="H102" s="19"/>
      <c r="I102" s="1" t="s">
        <v>44</v>
      </c>
      <c r="J102" s="2"/>
      <c r="K102" s="2"/>
      <c r="L102" s="2"/>
      <c r="M102" s="3"/>
      <c r="N102" s="19">
        <f>3*722.79</f>
        <v>2168.37</v>
      </c>
      <c r="O102" s="1"/>
      <c r="P102" s="2"/>
      <c r="Q102" s="2"/>
      <c r="R102" s="2"/>
      <c r="S102" s="3"/>
      <c r="T102" s="19"/>
    </row>
    <row r="103" spans="1:20" ht="23.1" customHeight="1">
      <c r="A103" s="21"/>
      <c r="B103" s="65"/>
      <c r="C103" s="66"/>
      <c r="D103" s="66"/>
      <c r="E103" s="66"/>
      <c r="F103" s="67"/>
      <c r="G103" s="18"/>
      <c r="H103" s="19"/>
      <c r="I103" s="1" t="s">
        <v>54</v>
      </c>
      <c r="J103" s="2"/>
      <c r="K103" s="2"/>
      <c r="L103" s="2"/>
      <c r="M103" s="3"/>
      <c r="N103" s="19">
        <v>1022.79</v>
      </c>
      <c r="O103" s="1"/>
      <c r="P103" s="2"/>
      <c r="Q103" s="2"/>
      <c r="R103" s="2"/>
      <c r="S103" s="3"/>
      <c r="T103" s="19"/>
    </row>
    <row r="104" spans="1:20" ht="23.1" customHeight="1" thickBot="1">
      <c r="A104" s="21"/>
      <c r="B104" s="16"/>
      <c r="C104" s="2"/>
      <c r="D104" s="2"/>
      <c r="E104" s="2"/>
      <c r="F104" s="2"/>
      <c r="G104" s="18"/>
      <c r="H104" s="19"/>
      <c r="I104" s="1" t="s">
        <v>45</v>
      </c>
      <c r="J104" s="2"/>
      <c r="K104" s="2"/>
      <c r="L104" s="2"/>
      <c r="M104" s="3"/>
      <c r="N104" s="19">
        <v>1815.58</v>
      </c>
      <c r="O104" s="1"/>
      <c r="P104" s="2"/>
      <c r="Q104" s="2"/>
      <c r="R104" s="2"/>
      <c r="S104" s="3"/>
      <c r="T104" s="19"/>
    </row>
    <row r="105" spans="1:20" ht="23.1" customHeight="1" thickBot="1">
      <c r="A105" s="26"/>
      <c r="B105" s="27"/>
      <c r="C105" s="28"/>
      <c r="D105" s="28"/>
      <c r="E105" s="28"/>
      <c r="F105" s="36"/>
      <c r="G105" s="27"/>
      <c r="H105" s="30">
        <f>SUM(H98:H104)</f>
        <v>29367.8</v>
      </c>
      <c r="I105" s="38"/>
      <c r="J105" s="39"/>
      <c r="K105" s="39"/>
      <c r="L105" s="39"/>
      <c r="M105" s="40"/>
      <c r="N105" s="30">
        <f>SUM(N98:N104)</f>
        <v>14662.410000000002</v>
      </c>
      <c r="O105" s="38"/>
      <c r="P105" s="39"/>
      <c r="Q105" s="39"/>
      <c r="R105" s="39"/>
      <c r="S105" s="40"/>
      <c r="T105" s="30">
        <f>SUM(T98:T104)</f>
        <v>0</v>
      </c>
    </row>
    <row r="106" spans="1:20" ht="23.1" customHeight="1" thickBot="1">
      <c r="A106" s="75" t="str">
        <f>A94</f>
        <v>пр.Ленина д.13а</v>
      </c>
      <c r="B106" s="75"/>
      <c r="C106" s="75"/>
      <c r="D106" s="5"/>
      <c r="E106" s="5"/>
      <c r="F106" s="5"/>
      <c r="G106" s="5"/>
      <c r="H106" s="5"/>
      <c r="I106" s="6"/>
      <c r="J106" s="6"/>
      <c r="K106" s="6"/>
      <c r="L106" s="6"/>
      <c r="M106" s="6"/>
      <c r="N106" s="6"/>
    </row>
    <row r="107" spans="1:20" s="8" customFormat="1" ht="23.1" customHeight="1" thickBot="1">
      <c r="A107" s="72" t="s">
        <v>0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20" s="8" customFormat="1" ht="23.1" customHeight="1" thickBot="1">
      <c r="A108" s="9"/>
      <c r="B108" s="76" t="s">
        <v>23</v>
      </c>
      <c r="C108" s="77"/>
      <c r="D108" s="77"/>
      <c r="E108" s="77"/>
      <c r="F108" s="77"/>
      <c r="G108" s="77"/>
      <c r="H108" s="78"/>
      <c r="I108" s="79" t="s">
        <v>26</v>
      </c>
      <c r="J108" s="80"/>
      <c r="K108" s="80"/>
      <c r="L108" s="80"/>
      <c r="M108" s="80"/>
      <c r="N108" s="80"/>
      <c r="O108" s="83" t="s">
        <v>27</v>
      </c>
      <c r="P108" s="84"/>
      <c r="Q108" s="84"/>
      <c r="R108" s="84"/>
      <c r="S108" s="84"/>
      <c r="T108" s="85"/>
    </row>
    <row r="109" spans="1:20" s="8" customFormat="1" ht="23.1" customHeight="1" thickBot="1">
      <c r="A109" s="10" t="s">
        <v>1</v>
      </c>
      <c r="B109" s="81" t="s">
        <v>2</v>
      </c>
      <c r="C109" s="81"/>
      <c r="D109" s="81"/>
      <c r="E109" s="81"/>
      <c r="F109" s="81"/>
      <c r="G109" s="11" t="s">
        <v>3</v>
      </c>
      <c r="H109" s="12" t="s">
        <v>4</v>
      </c>
      <c r="I109" s="82" t="s">
        <v>2</v>
      </c>
      <c r="J109" s="82"/>
      <c r="K109" s="82"/>
      <c r="L109" s="82"/>
      <c r="M109" s="82"/>
      <c r="N109" s="13" t="s">
        <v>4</v>
      </c>
      <c r="O109" s="71" t="s">
        <v>2</v>
      </c>
      <c r="P109" s="71"/>
      <c r="Q109" s="71"/>
      <c r="R109" s="71"/>
      <c r="S109" s="71"/>
      <c r="T109" s="14" t="s">
        <v>4</v>
      </c>
    </row>
    <row r="110" spans="1:20" ht="23.1" customHeight="1">
      <c r="A110" s="15" t="s">
        <v>19</v>
      </c>
      <c r="B110" s="16" t="s">
        <v>57</v>
      </c>
      <c r="C110" s="2"/>
      <c r="D110" s="2"/>
      <c r="E110" s="2"/>
      <c r="F110" s="2"/>
      <c r="G110" s="18"/>
      <c r="H110" s="19">
        <v>3399.42</v>
      </c>
      <c r="I110" s="42" t="s">
        <v>28</v>
      </c>
      <c r="J110" s="48"/>
      <c r="K110" s="48"/>
      <c r="L110" s="48"/>
      <c r="M110" s="49"/>
      <c r="N110" s="50">
        <v>6907.3</v>
      </c>
      <c r="O110" s="1"/>
      <c r="P110" s="2"/>
      <c r="Q110" s="2"/>
      <c r="R110" s="2"/>
      <c r="S110" s="3"/>
      <c r="T110" s="19"/>
    </row>
    <row r="111" spans="1:20" ht="23.1" customHeight="1">
      <c r="A111" s="21"/>
      <c r="B111" s="16" t="s">
        <v>63</v>
      </c>
      <c r="C111" s="2"/>
      <c r="D111" s="2"/>
      <c r="E111" s="17"/>
      <c r="F111" s="17"/>
      <c r="G111" s="18"/>
      <c r="H111" s="19">
        <v>2118.9699999999998</v>
      </c>
      <c r="I111" s="42" t="s">
        <v>29</v>
      </c>
      <c r="J111" s="48"/>
      <c r="K111" s="48"/>
      <c r="L111" s="48"/>
      <c r="M111" s="49"/>
      <c r="N111" s="50">
        <v>460</v>
      </c>
      <c r="O111" s="1"/>
      <c r="P111" s="2"/>
      <c r="Q111" s="2"/>
      <c r="R111" s="2"/>
      <c r="S111" s="3"/>
      <c r="T111" s="19"/>
    </row>
    <row r="112" spans="1:20" ht="23.1" customHeight="1">
      <c r="A112" s="21"/>
      <c r="B112" s="16"/>
      <c r="C112" s="24"/>
      <c r="D112" s="2"/>
      <c r="E112" s="2"/>
      <c r="F112" s="2"/>
      <c r="G112" s="18"/>
      <c r="H112" s="19"/>
      <c r="I112" s="42" t="s">
        <v>30</v>
      </c>
      <c r="J112" s="48"/>
      <c r="K112" s="48"/>
      <c r="L112" s="48"/>
      <c r="M112" s="51"/>
      <c r="N112" s="50">
        <v>120</v>
      </c>
      <c r="O112" s="1"/>
      <c r="P112" s="2"/>
      <c r="Q112" s="2"/>
      <c r="R112" s="2"/>
      <c r="S112" s="3"/>
      <c r="T112" s="19"/>
    </row>
    <row r="113" spans="1:20" ht="23.1" customHeight="1">
      <c r="A113" s="21"/>
      <c r="B113" s="65"/>
      <c r="C113" s="66"/>
      <c r="D113" s="66"/>
      <c r="E113" s="66"/>
      <c r="F113" s="67"/>
      <c r="G113" s="18"/>
      <c r="H113" s="19"/>
      <c r="I113" s="42" t="s">
        <v>31</v>
      </c>
      <c r="J113" s="48"/>
      <c r="K113" s="48"/>
      <c r="L113" s="48"/>
      <c r="M113" s="49"/>
      <c r="N113" s="50">
        <v>800</v>
      </c>
      <c r="O113" s="42"/>
      <c r="P113" s="2"/>
      <c r="Q113" s="2"/>
      <c r="R113" s="2"/>
      <c r="S113" s="3"/>
      <c r="T113" s="4"/>
    </row>
    <row r="114" spans="1:20" ht="23.1" customHeight="1">
      <c r="A114" s="21"/>
      <c r="B114" s="16"/>
      <c r="C114" s="2"/>
      <c r="D114" s="2"/>
      <c r="E114" s="2"/>
      <c r="F114" s="2"/>
      <c r="G114" s="18"/>
      <c r="H114" s="19"/>
      <c r="I114" s="1" t="s">
        <v>36</v>
      </c>
      <c r="J114" s="2"/>
      <c r="K114" s="2"/>
      <c r="L114" s="2"/>
      <c r="M114" s="3"/>
      <c r="N114" s="19">
        <f>1697.47+1697.47+1505.79+662.4</f>
        <v>5563.1299999999992</v>
      </c>
      <c r="O114" s="42"/>
      <c r="P114" s="2"/>
      <c r="Q114" s="2"/>
      <c r="R114" s="2"/>
      <c r="S114" s="3"/>
      <c r="T114" s="20"/>
    </row>
    <row r="115" spans="1:20" ht="23.1" customHeight="1">
      <c r="A115" s="21"/>
      <c r="B115" s="16"/>
      <c r="C115" s="2"/>
      <c r="D115" s="2"/>
      <c r="E115" s="2"/>
      <c r="F115" s="2"/>
      <c r="G115" s="18"/>
      <c r="H115" s="19"/>
      <c r="I115" s="1" t="s">
        <v>55</v>
      </c>
      <c r="J115" s="2"/>
      <c r="K115" s="2"/>
      <c r="L115" s="2"/>
      <c r="M115" s="3"/>
      <c r="N115" s="19">
        <v>2339.17</v>
      </c>
      <c r="O115" s="42"/>
      <c r="P115" s="2"/>
      <c r="Q115" s="2"/>
      <c r="R115" s="2"/>
      <c r="S115" s="3"/>
      <c r="T115" s="20"/>
    </row>
    <row r="116" spans="1:20" ht="23.1" customHeight="1">
      <c r="A116" s="21"/>
      <c r="B116" s="16"/>
      <c r="C116" s="2"/>
      <c r="D116" s="2"/>
      <c r="E116" s="2"/>
      <c r="F116" s="2"/>
      <c r="G116" s="18"/>
      <c r="H116" s="19"/>
      <c r="I116" s="1" t="s">
        <v>56</v>
      </c>
      <c r="J116" s="2"/>
      <c r="K116" s="2"/>
      <c r="L116" s="2"/>
      <c r="M116" s="3"/>
      <c r="N116" s="4">
        <v>3303.75</v>
      </c>
      <c r="O116" s="42"/>
      <c r="P116" s="2"/>
      <c r="Q116" s="2"/>
      <c r="R116" s="2"/>
      <c r="S116" s="3"/>
      <c r="T116" s="20"/>
    </row>
    <row r="117" spans="1:20" ht="23.1" customHeight="1">
      <c r="A117" s="21"/>
      <c r="B117" s="16"/>
      <c r="C117" s="2"/>
      <c r="D117" s="2"/>
      <c r="E117" s="2"/>
      <c r="F117" s="2"/>
      <c r="G117" s="18"/>
      <c r="H117" s="19"/>
      <c r="I117" s="1" t="s">
        <v>53</v>
      </c>
      <c r="J117" s="2"/>
      <c r="K117" s="2"/>
      <c r="L117" s="2"/>
      <c r="M117" s="3"/>
      <c r="N117" s="20">
        <v>2720.47</v>
      </c>
      <c r="O117" s="42"/>
      <c r="P117" s="2"/>
      <c r="Q117" s="2"/>
      <c r="R117" s="2"/>
      <c r="S117" s="3"/>
      <c r="T117" s="20"/>
    </row>
    <row r="118" spans="1:20" ht="23.1" customHeight="1" thickBot="1">
      <c r="A118" s="21"/>
      <c r="B118" s="16"/>
      <c r="C118" s="2"/>
      <c r="D118" s="2"/>
      <c r="E118" s="2"/>
      <c r="F118" s="2"/>
      <c r="G118" s="18"/>
      <c r="H118" s="19"/>
      <c r="I118" s="1" t="s">
        <v>44</v>
      </c>
      <c r="J118" s="2"/>
      <c r="K118" s="2"/>
      <c r="L118" s="2"/>
      <c r="M118" s="3"/>
      <c r="N118" s="19">
        <v>1722.85</v>
      </c>
      <c r="O118" s="1"/>
      <c r="P118" s="2"/>
      <c r="Q118" s="2"/>
      <c r="R118" s="2"/>
      <c r="S118" s="3"/>
      <c r="T118" s="19"/>
    </row>
    <row r="119" spans="1:20" ht="23.1" customHeight="1" thickBot="1">
      <c r="A119" s="26"/>
      <c r="B119" s="27"/>
      <c r="C119" s="28"/>
      <c r="D119" s="28"/>
      <c r="E119" s="28"/>
      <c r="F119" s="36"/>
      <c r="G119" s="27"/>
      <c r="H119" s="30">
        <f>SUM(H110:H118)</f>
        <v>5518.3899999999994</v>
      </c>
      <c r="I119" s="38"/>
      <c r="J119" s="39"/>
      <c r="K119" s="39"/>
      <c r="L119" s="39"/>
      <c r="M119" s="40"/>
      <c r="N119" s="30">
        <f>SUM(N110:N118)</f>
        <v>23936.67</v>
      </c>
      <c r="O119" s="38"/>
      <c r="P119" s="39"/>
      <c r="Q119" s="39"/>
      <c r="R119" s="39"/>
      <c r="S119" s="40"/>
      <c r="T119" s="30">
        <f>SUM(T110:T118)</f>
        <v>0</v>
      </c>
    </row>
    <row r="120" spans="1:20" ht="23.1" customHeight="1" thickBot="1">
      <c r="A120" s="75" t="str">
        <f>A106</f>
        <v>пр.Ленина д.13а</v>
      </c>
      <c r="B120" s="75"/>
      <c r="C120" s="75"/>
      <c r="D120" s="5"/>
      <c r="E120" s="5"/>
      <c r="F120" s="5"/>
      <c r="G120" s="5"/>
      <c r="H120" s="5"/>
      <c r="I120" s="6"/>
      <c r="J120" s="6"/>
      <c r="K120" s="6"/>
      <c r="L120" s="6"/>
      <c r="M120" s="6"/>
      <c r="N120" s="6"/>
    </row>
    <row r="121" spans="1:20" s="8" customFormat="1" ht="23.1" customHeight="1" thickBot="1">
      <c r="A121" s="72" t="s">
        <v>0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4"/>
    </row>
    <row r="122" spans="1:20" s="8" customFormat="1" ht="23.1" customHeight="1" thickBot="1">
      <c r="A122" s="9"/>
      <c r="B122" s="76" t="s">
        <v>23</v>
      </c>
      <c r="C122" s="77"/>
      <c r="D122" s="77"/>
      <c r="E122" s="77"/>
      <c r="F122" s="77"/>
      <c r="G122" s="77"/>
      <c r="H122" s="78"/>
      <c r="I122" s="79" t="s">
        <v>26</v>
      </c>
      <c r="J122" s="80"/>
      <c r="K122" s="80"/>
      <c r="L122" s="80"/>
      <c r="M122" s="80"/>
      <c r="N122" s="80"/>
      <c r="O122" s="83" t="s">
        <v>27</v>
      </c>
      <c r="P122" s="84"/>
      <c r="Q122" s="84"/>
      <c r="R122" s="84"/>
      <c r="S122" s="84"/>
      <c r="T122" s="85"/>
    </row>
    <row r="123" spans="1:20" s="8" customFormat="1" ht="23.1" customHeight="1" thickBot="1">
      <c r="A123" s="10" t="s">
        <v>1</v>
      </c>
      <c r="B123" s="81" t="s">
        <v>2</v>
      </c>
      <c r="C123" s="81"/>
      <c r="D123" s="81"/>
      <c r="E123" s="81"/>
      <c r="F123" s="81"/>
      <c r="G123" s="11" t="s">
        <v>3</v>
      </c>
      <c r="H123" s="12" t="s">
        <v>4</v>
      </c>
      <c r="I123" s="82" t="s">
        <v>2</v>
      </c>
      <c r="J123" s="82"/>
      <c r="K123" s="82"/>
      <c r="L123" s="82"/>
      <c r="M123" s="82"/>
      <c r="N123" s="13" t="s">
        <v>4</v>
      </c>
      <c r="O123" s="71" t="s">
        <v>2</v>
      </c>
      <c r="P123" s="71"/>
      <c r="Q123" s="71"/>
      <c r="R123" s="71"/>
      <c r="S123" s="71"/>
      <c r="T123" s="14" t="s">
        <v>4</v>
      </c>
    </row>
    <row r="124" spans="1:20" ht="23.1" customHeight="1" thickBot="1">
      <c r="A124" s="15" t="s">
        <v>20</v>
      </c>
      <c r="B124" s="16" t="s">
        <v>39</v>
      </c>
      <c r="C124" s="2"/>
      <c r="D124" s="2"/>
      <c r="E124" s="2"/>
      <c r="F124" s="2"/>
      <c r="G124" s="18"/>
      <c r="H124" s="19">
        <v>571.94000000000005</v>
      </c>
      <c r="I124" s="42" t="s">
        <v>28</v>
      </c>
      <c r="J124" s="48"/>
      <c r="K124" s="48"/>
      <c r="L124" s="48"/>
      <c r="M124" s="49"/>
      <c r="N124" s="50">
        <v>6907.3</v>
      </c>
      <c r="O124" s="1"/>
      <c r="P124" s="2"/>
      <c r="Q124" s="2"/>
      <c r="R124" s="2"/>
      <c r="S124" s="3"/>
      <c r="T124" s="19"/>
    </row>
    <row r="125" spans="1:20" ht="23.1" customHeight="1">
      <c r="A125" s="21"/>
      <c r="B125" s="16" t="s">
        <v>58</v>
      </c>
      <c r="C125" s="2"/>
      <c r="D125" s="2"/>
      <c r="E125" s="17"/>
      <c r="F125" s="17"/>
      <c r="G125" s="18"/>
      <c r="H125" s="19">
        <v>2566.64</v>
      </c>
      <c r="I125" s="42" t="s">
        <v>29</v>
      </c>
      <c r="J125" s="48"/>
      <c r="K125" s="48"/>
      <c r="L125" s="48"/>
      <c r="M125" s="49"/>
      <c r="N125" s="50">
        <v>460</v>
      </c>
      <c r="O125" s="53"/>
      <c r="P125" s="2"/>
      <c r="Q125" s="2"/>
      <c r="R125" s="2"/>
      <c r="S125" s="3"/>
      <c r="T125" s="19"/>
    </row>
    <row r="126" spans="1:20" ht="23.1" customHeight="1">
      <c r="A126" s="21"/>
      <c r="B126" s="16"/>
      <c r="C126" s="2"/>
      <c r="D126" s="2"/>
      <c r="E126" s="17"/>
      <c r="F126" s="17"/>
      <c r="G126" s="18"/>
      <c r="H126" s="19"/>
      <c r="I126" s="42" t="s">
        <v>30</v>
      </c>
      <c r="J126" s="48"/>
      <c r="K126" s="48"/>
      <c r="L126" s="48"/>
      <c r="M126" s="51"/>
      <c r="N126" s="50">
        <v>120</v>
      </c>
      <c r="O126" s="1"/>
      <c r="P126" s="2"/>
      <c r="Q126" s="2"/>
      <c r="R126" s="2"/>
      <c r="S126" s="3"/>
      <c r="T126" s="19"/>
    </row>
    <row r="127" spans="1:20" ht="23.1" customHeight="1">
      <c r="A127" s="21"/>
      <c r="B127" s="16"/>
      <c r="C127" s="2"/>
      <c r="D127" s="2"/>
      <c r="E127" s="17"/>
      <c r="F127" s="17"/>
      <c r="G127" s="18"/>
      <c r="H127" s="19"/>
      <c r="I127" s="42" t="s">
        <v>31</v>
      </c>
      <c r="J127" s="48"/>
      <c r="K127" s="48"/>
      <c r="L127" s="48"/>
      <c r="M127" s="49"/>
      <c r="N127" s="50">
        <v>800</v>
      </c>
      <c r="O127" s="1"/>
      <c r="P127" s="2"/>
      <c r="Q127" s="2"/>
      <c r="R127" s="2"/>
      <c r="S127" s="3"/>
      <c r="T127" s="19"/>
    </row>
    <row r="128" spans="1:20" ht="23.1" customHeight="1">
      <c r="A128" s="21"/>
      <c r="B128" s="16"/>
      <c r="C128" s="2"/>
      <c r="D128" s="2"/>
      <c r="E128" s="17"/>
      <c r="F128" s="17"/>
      <c r="G128" s="18"/>
      <c r="H128" s="19"/>
      <c r="I128" s="1" t="s">
        <v>36</v>
      </c>
      <c r="J128" s="2"/>
      <c r="K128" s="2"/>
      <c r="L128" s="2"/>
      <c r="M128" s="3"/>
      <c r="N128" s="20">
        <f>2*723.46+930.75</f>
        <v>2377.67</v>
      </c>
      <c r="O128" s="1"/>
      <c r="P128" s="2"/>
      <c r="Q128" s="2"/>
      <c r="R128" s="2"/>
      <c r="S128" s="3"/>
      <c r="T128" s="19"/>
    </row>
    <row r="129" spans="1:20" ht="23.1" customHeight="1">
      <c r="A129" s="21"/>
      <c r="B129" s="16"/>
      <c r="C129" s="2"/>
      <c r="D129" s="2"/>
      <c r="E129" s="17"/>
      <c r="F129" s="17"/>
      <c r="G129" s="18"/>
      <c r="H129" s="19"/>
      <c r="I129" s="1" t="s">
        <v>59</v>
      </c>
      <c r="J129" s="2"/>
      <c r="K129" s="2"/>
      <c r="L129" s="2"/>
      <c r="M129" s="3"/>
      <c r="N129" s="20">
        <v>8342.26</v>
      </c>
      <c r="O129" s="1"/>
      <c r="P129" s="2"/>
      <c r="Q129" s="2"/>
      <c r="R129" s="2"/>
      <c r="S129" s="3"/>
      <c r="T129" s="19"/>
    </row>
    <row r="130" spans="1:20" ht="23.1" customHeight="1" thickBot="1">
      <c r="A130" s="21"/>
      <c r="B130" s="16"/>
      <c r="C130" s="2"/>
      <c r="D130" s="2"/>
      <c r="E130" s="2"/>
      <c r="F130" s="2"/>
      <c r="G130" s="18"/>
      <c r="H130" s="19"/>
      <c r="I130" s="1"/>
      <c r="J130" s="2"/>
      <c r="K130" s="2"/>
      <c r="L130" s="2"/>
      <c r="M130" s="3"/>
      <c r="N130" s="19"/>
      <c r="O130" s="1"/>
      <c r="P130" s="2"/>
      <c r="Q130" s="2"/>
      <c r="R130" s="2"/>
      <c r="S130" s="3"/>
      <c r="T130" s="19"/>
    </row>
    <row r="131" spans="1:20" ht="23.1" customHeight="1" thickBot="1">
      <c r="A131" s="26"/>
      <c r="B131" s="27"/>
      <c r="C131" s="28"/>
      <c r="D131" s="28"/>
      <c r="E131" s="28"/>
      <c r="F131" s="36"/>
      <c r="G131" s="27"/>
      <c r="H131" s="30">
        <f>SUM(H124:H130)</f>
        <v>3138.58</v>
      </c>
      <c r="I131" s="38"/>
      <c r="J131" s="39"/>
      <c r="K131" s="39"/>
      <c r="L131" s="39"/>
      <c r="M131" s="40"/>
      <c r="N131" s="30">
        <f>SUM(N124:N130)</f>
        <v>19007.23</v>
      </c>
      <c r="O131" s="38"/>
      <c r="P131" s="39"/>
      <c r="Q131" s="39"/>
      <c r="R131" s="39"/>
      <c r="S131" s="40"/>
      <c r="T131" s="30">
        <f>SUM(T124:T130)</f>
        <v>0</v>
      </c>
    </row>
    <row r="132" spans="1:20" ht="23.1" customHeight="1" thickBot="1">
      <c r="A132" s="75" t="str">
        <f>A120</f>
        <v>пр.Ленина д.13а</v>
      </c>
      <c r="B132" s="75"/>
      <c r="C132" s="75"/>
      <c r="D132" s="5"/>
      <c r="E132" s="5"/>
      <c r="F132" s="5"/>
      <c r="G132" s="5"/>
      <c r="H132" s="5"/>
      <c r="I132" s="6"/>
      <c r="J132" s="6"/>
      <c r="K132" s="6"/>
      <c r="L132" s="6"/>
      <c r="M132" s="6"/>
      <c r="N132" s="6"/>
    </row>
    <row r="133" spans="1:20" s="8" customFormat="1" ht="23.1" customHeight="1" thickBot="1">
      <c r="A133" s="72" t="s">
        <v>0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4"/>
    </row>
    <row r="134" spans="1:20" s="8" customFormat="1" ht="23.1" customHeight="1" thickBot="1">
      <c r="A134" s="9"/>
      <c r="B134" s="76" t="s">
        <v>23</v>
      </c>
      <c r="C134" s="77"/>
      <c r="D134" s="77"/>
      <c r="E134" s="77"/>
      <c r="F134" s="77"/>
      <c r="G134" s="77"/>
      <c r="H134" s="78"/>
      <c r="I134" s="79" t="s">
        <v>26</v>
      </c>
      <c r="J134" s="80"/>
      <c r="K134" s="80"/>
      <c r="L134" s="80"/>
      <c r="M134" s="80"/>
      <c r="N134" s="80"/>
      <c r="O134" s="83" t="s">
        <v>27</v>
      </c>
      <c r="P134" s="84"/>
      <c r="Q134" s="84"/>
      <c r="R134" s="84"/>
      <c r="S134" s="84"/>
      <c r="T134" s="85"/>
    </row>
    <row r="135" spans="1:20" s="8" customFormat="1" ht="23.1" customHeight="1" thickBot="1">
      <c r="A135" s="10" t="s">
        <v>1</v>
      </c>
      <c r="B135" s="81" t="s">
        <v>2</v>
      </c>
      <c r="C135" s="81"/>
      <c r="D135" s="81"/>
      <c r="E135" s="81"/>
      <c r="F135" s="81"/>
      <c r="G135" s="11" t="s">
        <v>3</v>
      </c>
      <c r="H135" s="12" t="s">
        <v>4</v>
      </c>
      <c r="I135" s="82" t="s">
        <v>2</v>
      </c>
      <c r="J135" s="82"/>
      <c r="K135" s="82"/>
      <c r="L135" s="82"/>
      <c r="M135" s="82"/>
      <c r="N135" s="13" t="s">
        <v>4</v>
      </c>
      <c r="O135" s="71" t="s">
        <v>2</v>
      </c>
      <c r="P135" s="71"/>
      <c r="Q135" s="71"/>
      <c r="R135" s="71"/>
      <c r="S135" s="71"/>
      <c r="T135" s="14" t="s">
        <v>4</v>
      </c>
    </row>
    <row r="136" spans="1:20" ht="23.1" customHeight="1">
      <c r="A136" s="15" t="s">
        <v>21</v>
      </c>
      <c r="B136" s="16" t="s">
        <v>61</v>
      </c>
      <c r="C136" s="2"/>
      <c r="D136" s="2"/>
      <c r="E136" s="2"/>
      <c r="F136" s="2"/>
      <c r="G136" s="18"/>
      <c r="H136" s="19">
        <v>334.65</v>
      </c>
      <c r="I136" s="42" t="s">
        <v>28</v>
      </c>
      <c r="J136" s="48"/>
      <c r="K136" s="48"/>
      <c r="L136" s="48"/>
      <c r="M136" s="49"/>
      <c r="N136" s="50">
        <v>6907.3</v>
      </c>
      <c r="O136" s="54" t="s">
        <v>60</v>
      </c>
      <c r="P136" s="2"/>
      <c r="Q136" s="2"/>
      <c r="R136" s="2"/>
      <c r="S136" s="3"/>
      <c r="T136" s="19">
        <v>2414</v>
      </c>
    </row>
    <row r="137" spans="1:20" ht="23.1" customHeight="1">
      <c r="A137" s="21"/>
      <c r="B137" s="16" t="s">
        <v>62</v>
      </c>
      <c r="C137" s="2"/>
      <c r="D137" s="2"/>
      <c r="E137" s="17"/>
      <c r="F137" s="17"/>
      <c r="G137" s="18"/>
      <c r="H137" s="19">
        <f>118.46*10</f>
        <v>1184.5999999999999</v>
      </c>
      <c r="I137" s="42" t="s">
        <v>29</v>
      </c>
      <c r="J137" s="48"/>
      <c r="K137" s="48"/>
      <c r="L137" s="48"/>
      <c r="M137" s="49"/>
      <c r="N137" s="50">
        <v>460</v>
      </c>
      <c r="O137" s="1"/>
      <c r="P137" s="2"/>
      <c r="Q137" s="2"/>
      <c r="R137" s="2"/>
      <c r="S137" s="3"/>
      <c r="T137" s="19"/>
    </row>
    <row r="138" spans="1:20" ht="23.1" customHeight="1">
      <c r="A138" s="21"/>
      <c r="B138" s="16"/>
      <c r="C138" s="24"/>
      <c r="D138" s="2"/>
      <c r="E138" s="2"/>
      <c r="F138" s="2"/>
      <c r="G138" s="18"/>
      <c r="H138" s="19"/>
      <c r="I138" s="42" t="s">
        <v>30</v>
      </c>
      <c r="J138" s="48"/>
      <c r="K138" s="48"/>
      <c r="L138" s="48"/>
      <c r="M138" s="51"/>
      <c r="N138" s="50">
        <v>120</v>
      </c>
      <c r="O138" s="1"/>
      <c r="P138" s="2"/>
      <c r="Q138" s="2"/>
      <c r="R138" s="2"/>
      <c r="S138" s="3"/>
      <c r="T138" s="19"/>
    </row>
    <row r="139" spans="1:20" ht="23.1" customHeight="1">
      <c r="A139" s="21"/>
      <c r="B139" s="65"/>
      <c r="C139" s="66"/>
      <c r="D139" s="66"/>
      <c r="E139" s="66"/>
      <c r="F139" s="67"/>
      <c r="G139" s="18"/>
      <c r="H139" s="19"/>
      <c r="I139" s="42" t="s">
        <v>31</v>
      </c>
      <c r="J139" s="48"/>
      <c r="K139" s="48"/>
      <c r="L139" s="48"/>
      <c r="M139" s="49"/>
      <c r="N139" s="50">
        <v>800</v>
      </c>
      <c r="O139" s="42"/>
      <c r="P139" s="2"/>
      <c r="Q139" s="2"/>
      <c r="R139" s="2"/>
      <c r="S139" s="3"/>
      <c r="T139" s="4"/>
    </row>
    <row r="140" spans="1:20" ht="23.1" customHeight="1">
      <c r="A140" s="21"/>
      <c r="B140" s="16"/>
      <c r="C140" s="2"/>
      <c r="D140" s="2"/>
      <c r="E140" s="17"/>
      <c r="F140" s="17"/>
      <c r="G140" s="18"/>
      <c r="H140" s="19"/>
      <c r="I140" s="1" t="s">
        <v>36</v>
      </c>
      <c r="J140" s="2"/>
      <c r="K140" s="2"/>
      <c r="L140" s="2"/>
      <c r="M140" s="3"/>
      <c r="N140" s="19">
        <f>930.75+1187.6+585.73+723.51</f>
        <v>3427.59</v>
      </c>
      <c r="O140" s="1"/>
      <c r="P140" s="2"/>
      <c r="Q140" s="2"/>
      <c r="R140" s="2"/>
      <c r="S140" s="3"/>
      <c r="T140" s="19"/>
    </row>
    <row r="141" spans="1:20" ht="23.1" customHeight="1">
      <c r="A141" s="21"/>
      <c r="B141" s="16"/>
      <c r="C141" s="2"/>
      <c r="D141" s="2"/>
      <c r="E141" s="17"/>
      <c r="F141" s="17"/>
      <c r="G141" s="18"/>
      <c r="H141" s="19"/>
      <c r="I141" s="1" t="s">
        <v>44</v>
      </c>
      <c r="J141" s="2"/>
      <c r="K141" s="2"/>
      <c r="L141" s="2"/>
      <c r="M141" s="3"/>
      <c r="N141" s="19">
        <f>772.35*4</f>
        <v>3089.4</v>
      </c>
      <c r="O141" s="1"/>
      <c r="P141" s="2"/>
      <c r="Q141" s="2"/>
      <c r="R141" s="2"/>
      <c r="S141" s="3"/>
      <c r="T141" s="19"/>
    </row>
    <row r="142" spans="1:20" ht="23.1" customHeight="1">
      <c r="A142" s="21"/>
      <c r="B142" s="16"/>
      <c r="C142" s="2"/>
      <c r="D142" s="2"/>
      <c r="E142" s="17"/>
      <c r="F142" s="17"/>
      <c r="G142" s="18"/>
      <c r="H142" s="19"/>
      <c r="I142" s="1" t="s">
        <v>34</v>
      </c>
      <c r="J142" s="2"/>
      <c r="K142" s="2"/>
      <c r="L142" s="2"/>
      <c r="M142" s="3"/>
      <c r="N142" s="4">
        <v>2002.59</v>
      </c>
      <c r="O142" s="1"/>
      <c r="P142" s="2"/>
      <c r="Q142" s="2"/>
      <c r="R142" s="2"/>
      <c r="S142" s="3"/>
      <c r="T142" s="19"/>
    </row>
    <row r="143" spans="1:20" ht="23.1" customHeight="1" thickBot="1">
      <c r="A143" s="21"/>
      <c r="B143" s="16"/>
      <c r="C143" s="2"/>
      <c r="D143" s="2"/>
      <c r="E143" s="2"/>
      <c r="F143" s="2"/>
      <c r="G143" s="18"/>
      <c r="H143" s="19"/>
      <c r="I143" s="1"/>
      <c r="J143" s="2"/>
      <c r="K143" s="2"/>
      <c r="L143" s="2"/>
      <c r="M143" s="3"/>
      <c r="N143" s="19"/>
      <c r="O143" s="1"/>
      <c r="P143" s="2"/>
      <c r="Q143" s="2"/>
      <c r="R143" s="2"/>
      <c r="S143" s="3"/>
      <c r="T143" s="19"/>
    </row>
    <row r="144" spans="1:20" ht="23.1" customHeight="1" thickBot="1">
      <c r="A144" s="26"/>
      <c r="B144" s="27"/>
      <c r="C144" s="28"/>
      <c r="D144" s="28"/>
      <c r="E144" s="28"/>
      <c r="F144" s="36"/>
      <c r="G144" s="27"/>
      <c r="H144" s="30">
        <f>SUM(H136:H143)</f>
        <v>1519.25</v>
      </c>
      <c r="I144" s="38"/>
      <c r="J144" s="39"/>
      <c r="K144" s="39"/>
      <c r="L144" s="39"/>
      <c r="M144" s="40"/>
      <c r="N144" s="30">
        <f>SUM(N136:N143)</f>
        <v>16806.879999999997</v>
      </c>
      <c r="O144" s="38"/>
      <c r="P144" s="39"/>
      <c r="Q144" s="39"/>
      <c r="R144" s="39"/>
      <c r="S144" s="40"/>
      <c r="T144" s="30">
        <f>SUM(T136:T143)</f>
        <v>2414</v>
      </c>
    </row>
    <row r="145" spans="1:20" s="8" customFormat="1" ht="23.1" customHeight="1">
      <c r="E145" s="87" t="s">
        <v>7</v>
      </c>
      <c r="F145" s="87"/>
      <c r="G145" s="87"/>
      <c r="H145" s="43">
        <f>H144+H131+H119+H105+H93+H82+H72+H61+H51+H38+H26+H15</f>
        <v>223972.37</v>
      </c>
      <c r="K145" s="87" t="s">
        <v>7</v>
      </c>
      <c r="L145" s="87"/>
      <c r="M145" s="87"/>
      <c r="N145" s="43">
        <f>N144+N131+N119+N105+N93+N82+N72+N61+N51+N38+N26+N15</f>
        <v>178532.65999999997</v>
      </c>
      <c r="Q145" s="87" t="s">
        <v>7</v>
      </c>
      <c r="R145" s="87"/>
      <c r="S145" s="87"/>
      <c r="T145" s="43">
        <f>T144+T131+T119+T105+T93+T82+T72+T61+T51+T38+T26+T15</f>
        <v>9573.84</v>
      </c>
    </row>
    <row r="146" spans="1:20" s="8" customFormat="1" ht="23.1" customHeight="1"/>
    <row r="147" spans="1:20" s="8" customFormat="1" ht="23.1" customHeight="1">
      <c r="L147" s="45"/>
    </row>
    <row r="148" spans="1:20" s="8" customFormat="1" ht="23.1" customHeight="1"/>
    <row r="149" spans="1:20" s="8" customFormat="1" ht="15">
      <c r="A149" s="86" t="s">
        <v>5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6"/>
    </row>
    <row r="150" spans="1:20" s="8" customFormat="1" ht="15">
      <c r="A150" s="86" t="s">
        <v>9</v>
      </c>
      <c r="B150" s="86"/>
      <c r="C150" s="86"/>
      <c r="D150" s="86"/>
      <c r="E150" s="86"/>
      <c r="F150" s="86"/>
      <c r="G150" s="86"/>
      <c r="H150" s="86"/>
      <c r="I150" s="86"/>
      <c r="J150" s="86"/>
      <c r="K150" s="86"/>
    </row>
    <row r="151" spans="1:20" s="8" customFormat="1" ht="15">
      <c r="A151" s="86" t="s">
        <v>33</v>
      </c>
      <c r="B151" s="86"/>
      <c r="C151" s="86"/>
      <c r="D151" s="86"/>
      <c r="E151" s="86"/>
      <c r="F151" s="86"/>
      <c r="G151" s="86"/>
      <c r="H151" s="86"/>
      <c r="I151" s="86"/>
      <c r="J151" s="86"/>
      <c r="K151" s="86"/>
    </row>
    <row r="152" spans="1:20" s="8" customFormat="1" ht="15">
      <c r="A152" s="86" t="s">
        <v>24</v>
      </c>
      <c r="B152" s="86"/>
      <c r="C152" s="86"/>
      <c r="D152" s="86"/>
      <c r="E152" s="86"/>
      <c r="F152" s="86"/>
      <c r="G152" s="86"/>
      <c r="H152" s="86"/>
      <c r="I152" s="86"/>
      <c r="J152" s="86"/>
      <c r="K152" s="86"/>
    </row>
    <row r="153" spans="1:20" s="8" customFormat="1" ht="15">
      <c r="A153" s="7"/>
      <c r="B153" s="46"/>
      <c r="C153" s="46"/>
      <c r="D153" s="46"/>
      <c r="E153" s="46"/>
      <c r="F153" s="46"/>
      <c r="G153" s="47"/>
      <c r="H153" s="47"/>
    </row>
    <row r="154" spans="1:20" s="8" customFormat="1" ht="15" customHeight="1">
      <c r="A154" s="7"/>
      <c r="B154" s="88" t="s">
        <v>6</v>
      </c>
      <c r="C154" s="88"/>
      <c r="D154" s="89" t="s">
        <v>25</v>
      </c>
      <c r="E154" s="89"/>
      <c r="F154" s="89" t="s">
        <v>22</v>
      </c>
      <c r="G154" s="90"/>
      <c r="H154" s="91"/>
      <c r="I154" s="92"/>
      <c r="J154" s="44"/>
    </row>
    <row r="155" spans="1:20" s="8" customFormat="1" ht="15" customHeight="1">
      <c r="A155" s="7"/>
      <c r="B155" s="88"/>
      <c r="C155" s="88"/>
      <c r="D155" s="89"/>
      <c r="E155" s="89"/>
      <c r="F155" s="89"/>
      <c r="G155" s="90"/>
      <c r="H155" s="91"/>
      <c r="I155" s="92"/>
      <c r="J155" s="44"/>
    </row>
    <row r="156" spans="1:20" s="8" customFormat="1" ht="38.25" customHeight="1">
      <c r="A156" s="63"/>
      <c r="B156" s="93">
        <v>484174.38</v>
      </c>
      <c r="C156" s="93"/>
      <c r="D156" s="93">
        <v>444112.8</v>
      </c>
      <c r="E156" s="93"/>
      <c r="F156" s="93">
        <v>401065.03</v>
      </c>
      <c r="G156" s="93"/>
      <c r="H156" s="64"/>
      <c r="I156" s="64"/>
      <c r="L156" s="45"/>
    </row>
    <row r="157" spans="1:20" s="8" customFormat="1"/>
    <row r="158" spans="1:20" s="8" customFormat="1" ht="15">
      <c r="A158" s="86" t="s">
        <v>5</v>
      </c>
      <c r="B158" s="86"/>
      <c r="C158" s="86"/>
      <c r="D158" s="86"/>
      <c r="E158" s="86"/>
      <c r="F158" s="86"/>
      <c r="G158" s="86"/>
      <c r="H158" s="86"/>
      <c r="I158" s="86"/>
      <c r="J158" s="86"/>
      <c r="K158" s="86"/>
    </row>
    <row r="159" spans="1:20" s="8" customFormat="1" ht="15">
      <c r="A159" s="86" t="s">
        <v>9</v>
      </c>
      <c r="B159" s="86"/>
      <c r="C159" s="86"/>
      <c r="D159" s="86"/>
      <c r="E159" s="86"/>
      <c r="F159" s="86"/>
      <c r="G159" s="86"/>
      <c r="H159" s="86"/>
      <c r="I159" s="86"/>
      <c r="J159" s="86"/>
      <c r="K159" s="86"/>
    </row>
    <row r="160" spans="1:20" s="8" customFormat="1" ht="15">
      <c r="A160" s="86" t="s">
        <v>32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</row>
    <row r="161" spans="1:11" s="8" customFormat="1" ht="15">
      <c r="A161" s="86" t="str">
        <f>A152</f>
        <v>Дома № 13а  по пр.Ленина</v>
      </c>
      <c r="B161" s="86"/>
      <c r="C161" s="86"/>
      <c r="D161" s="86"/>
      <c r="E161" s="86"/>
      <c r="F161" s="86"/>
      <c r="G161" s="86"/>
      <c r="H161" s="86"/>
      <c r="I161" s="86"/>
      <c r="J161" s="86"/>
      <c r="K161" s="86"/>
    </row>
    <row r="162" spans="1:11" s="8" customFormat="1" ht="15">
      <c r="A162" s="7"/>
      <c r="B162" s="46"/>
      <c r="C162" s="46"/>
      <c r="D162" s="46"/>
      <c r="E162" s="46"/>
      <c r="F162" s="46"/>
      <c r="G162" s="47"/>
      <c r="H162" s="47"/>
    </row>
    <row r="163" spans="1:11" s="8" customFormat="1" ht="15" customHeight="1">
      <c r="A163" s="7"/>
      <c r="B163" s="88" t="s">
        <v>6</v>
      </c>
      <c r="C163" s="88"/>
      <c r="D163" s="89" t="s">
        <v>25</v>
      </c>
      <c r="E163" s="89"/>
      <c r="F163" s="89" t="s">
        <v>22</v>
      </c>
      <c r="G163" s="90"/>
      <c r="H163" s="91"/>
      <c r="I163" s="92"/>
      <c r="J163" s="44"/>
    </row>
    <row r="164" spans="1:11" s="8" customFormat="1" ht="20.25" customHeight="1">
      <c r="A164" s="7"/>
      <c r="B164" s="88"/>
      <c r="C164" s="88"/>
      <c r="D164" s="89"/>
      <c r="E164" s="89"/>
      <c r="F164" s="89"/>
      <c r="G164" s="90"/>
      <c r="H164" s="91"/>
      <c r="I164" s="92"/>
      <c r="J164" s="44"/>
      <c r="K164" s="45"/>
    </row>
    <row r="165" spans="1:11" s="8" customFormat="1" ht="35.25" customHeight="1">
      <c r="B165" s="93">
        <v>750827.77</v>
      </c>
      <c r="C165" s="93"/>
      <c r="D165" s="93">
        <v>687579.83</v>
      </c>
      <c r="E165" s="93"/>
      <c r="F165" s="93">
        <v>688167.38</v>
      </c>
      <c r="G165" s="93"/>
    </row>
    <row r="166" spans="1:11" s="8" customFormat="1"/>
  </sheetData>
  <mergeCells count="129">
    <mergeCell ref="B165:C165"/>
    <mergeCell ref="D165:E165"/>
    <mergeCell ref="F165:G165"/>
    <mergeCell ref="A74:N74"/>
    <mergeCell ref="A27:C27"/>
    <mergeCell ref="B55:F55"/>
    <mergeCell ref="I55:M55"/>
    <mergeCell ref="A95:N95"/>
    <mergeCell ref="B109:F109"/>
    <mergeCell ref="I109:M109"/>
    <mergeCell ref="B86:F86"/>
    <mergeCell ref="I86:M86"/>
    <mergeCell ref="I108:N108"/>
    <mergeCell ref="B97:F97"/>
    <mergeCell ref="I97:M97"/>
    <mergeCell ref="B75:H75"/>
    <mergeCell ref="I75:N75"/>
    <mergeCell ref="A73:C73"/>
    <mergeCell ref="B65:F65"/>
    <mergeCell ref="I65:M65"/>
    <mergeCell ref="H44:H45"/>
    <mergeCell ref="A158:K158"/>
    <mergeCell ref="A159:K159"/>
    <mergeCell ref="A160:K160"/>
    <mergeCell ref="A161:K161"/>
    <mergeCell ref="B163:C164"/>
    <mergeCell ref="D163:E164"/>
    <mergeCell ref="F163:G164"/>
    <mergeCell ref="H163:I164"/>
    <mergeCell ref="B156:C156"/>
    <mergeCell ref="D156:E156"/>
    <mergeCell ref="A151:K151"/>
    <mergeCell ref="A152:K152"/>
    <mergeCell ref="B154:C155"/>
    <mergeCell ref="D154:E155"/>
    <mergeCell ref="F154:G155"/>
    <mergeCell ref="H154:I155"/>
    <mergeCell ref="F156:G156"/>
    <mergeCell ref="B135:F135"/>
    <mergeCell ref="I135:M135"/>
    <mergeCell ref="O135:S135"/>
    <mergeCell ref="A132:C132"/>
    <mergeCell ref="B134:H134"/>
    <mergeCell ref="I134:N134"/>
    <mergeCell ref="A149:K149"/>
    <mergeCell ref="A150:K150"/>
    <mergeCell ref="E145:G145"/>
    <mergeCell ref="K145:M145"/>
    <mergeCell ref="Q145:S145"/>
    <mergeCell ref="A133:N133"/>
    <mergeCell ref="O134:T134"/>
    <mergeCell ref="O109:S109"/>
    <mergeCell ref="A120:C120"/>
    <mergeCell ref="A106:C106"/>
    <mergeCell ref="B108:H108"/>
    <mergeCell ref="O122:T122"/>
    <mergeCell ref="B123:F123"/>
    <mergeCell ref="I123:M123"/>
    <mergeCell ref="O123:S123"/>
    <mergeCell ref="B122:H122"/>
    <mergeCell ref="I122:N122"/>
    <mergeCell ref="A121:N121"/>
    <mergeCell ref="A63:N63"/>
    <mergeCell ref="O42:S42"/>
    <mergeCell ref="O75:T75"/>
    <mergeCell ref="B76:F76"/>
    <mergeCell ref="I76:M76"/>
    <mergeCell ref="O108:T108"/>
    <mergeCell ref="B96:H96"/>
    <mergeCell ref="I96:N96"/>
    <mergeCell ref="O96:T96"/>
    <mergeCell ref="A94:C94"/>
    <mergeCell ref="A83:C83"/>
    <mergeCell ref="B85:H85"/>
    <mergeCell ref="I85:N85"/>
    <mergeCell ref="A84:N84"/>
    <mergeCell ref="O97:S97"/>
    <mergeCell ref="A107:N107"/>
    <mergeCell ref="O76:S76"/>
    <mergeCell ref="O86:S86"/>
    <mergeCell ref="O85:T85"/>
    <mergeCell ref="A1:C1"/>
    <mergeCell ref="B3:H3"/>
    <mergeCell ref="I3:N3"/>
    <mergeCell ref="B4:F4"/>
    <mergeCell ref="I4:M4"/>
    <mergeCell ref="O3:T3"/>
    <mergeCell ref="O4:S4"/>
    <mergeCell ref="I64:N64"/>
    <mergeCell ref="O64:T64"/>
    <mergeCell ref="A2:N2"/>
    <mergeCell ref="A16:C16"/>
    <mergeCell ref="B18:H18"/>
    <mergeCell ref="I18:N18"/>
    <mergeCell ref="B19:F19"/>
    <mergeCell ref="I19:M19"/>
    <mergeCell ref="O18:T18"/>
    <mergeCell ref="O29:T29"/>
    <mergeCell ref="O30:S30"/>
    <mergeCell ref="O41:T41"/>
    <mergeCell ref="O54:T54"/>
    <mergeCell ref="O55:S55"/>
    <mergeCell ref="A62:C62"/>
    <mergeCell ref="B64:H64"/>
    <mergeCell ref="B42:F42"/>
    <mergeCell ref="B9:F9"/>
    <mergeCell ref="B23:F23"/>
    <mergeCell ref="B33:F33"/>
    <mergeCell ref="B45:F45"/>
    <mergeCell ref="B103:F103"/>
    <mergeCell ref="B113:F113"/>
    <mergeCell ref="B139:F139"/>
    <mergeCell ref="O65:S65"/>
    <mergeCell ref="A17:N17"/>
    <mergeCell ref="A28:N28"/>
    <mergeCell ref="O19:S19"/>
    <mergeCell ref="I42:M42"/>
    <mergeCell ref="B29:H29"/>
    <mergeCell ref="I29:N29"/>
    <mergeCell ref="B30:F30"/>
    <mergeCell ref="I30:M30"/>
    <mergeCell ref="A39:C39"/>
    <mergeCell ref="B41:H41"/>
    <mergeCell ref="I41:N41"/>
    <mergeCell ref="A52:C52"/>
    <mergeCell ref="B54:H54"/>
    <mergeCell ref="I54:N54"/>
    <mergeCell ref="A40:N40"/>
    <mergeCell ref="A53:N53"/>
  </mergeCells>
  <phoneticPr fontId="2" type="noConversion"/>
  <pageMargins left="0.17" right="0.17" top="0.17" bottom="0.16" header="0.5" footer="0.5"/>
  <pageSetup paperSize="9" scale="43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13а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2015-03-12T05:24:22Z</cp:lastPrinted>
  <dcterms:created xsi:type="dcterms:W3CDTF">2013-02-05T05:42:12Z</dcterms:created>
  <dcterms:modified xsi:type="dcterms:W3CDTF">2017-04-04T17:01:17Z</dcterms:modified>
</cp:coreProperties>
</file>